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217" i="1" l="1"/>
  <c r="J207" i="1"/>
  <c r="J204" i="1"/>
  <c r="J192" i="1"/>
  <c r="J191" i="1"/>
  <c r="J190" i="1"/>
  <c r="J179" i="1"/>
  <c r="J173" i="1"/>
  <c r="J168" i="1"/>
  <c r="J166" i="1"/>
  <c r="J165" i="1"/>
  <c r="J163" i="1"/>
  <c r="J161" i="1"/>
  <c r="J154" i="1"/>
  <c r="J150" i="1"/>
  <c r="J145" i="1"/>
  <c r="J141" i="1"/>
  <c r="J117" i="1"/>
  <c r="J111" i="1"/>
  <c r="J103" i="1"/>
  <c r="J101" i="1"/>
  <c r="J100" i="1"/>
  <c r="J98" i="1"/>
  <c r="J95" i="1"/>
  <c r="J89" i="1"/>
  <c r="J87" i="1"/>
  <c r="J83" i="1"/>
  <c r="J74" i="1"/>
  <c r="J70" i="1"/>
  <c r="J69" i="1"/>
  <c r="J61" i="1"/>
  <c r="J57" i="1"/>
  <c r="J50" i="1"/>
  <c r="J47" i="1"/>
  <c r="J46" i="1"/>
  <c r="J45" i="1"/>
  <c r="J38" i="1"/>
  <c r="J30" i="1"/>
</calcChain>
</file>

<file path=xl/sharedStrings.xml><?xml version="1.0" encoding="utf-8"?>
<sst xmlns="http://schemas.openxmlformats.org/spreadsheetml/2006/main" count="1287" uniqueCount="483">
  <si>
    <t>5pt Win (5)</t>
  </si>
  <si>
    <t>High Aspirations</t>
  </si>
  <si>
    <t>12.15 Southwell</t>
  </si>
  <si>
    <t>PU</t>
  </si>
  <si>
    <t>7/2</t>
  </si>
  <si>
    <t>100/30</t>
  </si>
  <si>
    <t>All Set To Go</t>
  </si>
  <si>
    <t>14.20 Southwell</t>
  </si>
  <si>
    <t>Won</t>
  </si>
  <si>
    <t>5/2</t>
  </si>
  <si>
    <t>9/4</t>
  </si>
  <si>
    <t>2.5pt EW</t>
  </si>
  <si>
    <t>Ballypoint</t>
  </si>
  <si>
    <t>15.20 Southwell</t>
  </si>
  <si>
    <t>8th</t>
  </si>
  <si>
    <t>4/1</t>
  </si>
  <si>
    <t>11/2</t>
  </si>
  <si>
    <t>5pt Win (9)</t>
  </si>
  <si>
    <t>Dusky Legend</t>
  </si>
  <si>
    <t>13.40 Ludlow</t>
  </si>
  <si>
    <t>2nd</t>
  </si>
  <si>
    <t>11/8</t>
  </si>
  <si>
    <t>13/8</t>
  </si>
  <si>
    <t>2pt EW</t>
  </si>
  <si>
    <t>Light Rose</t>
  </si>
  <si>
    <t>15.00 Lingfield</t>
  </si>
  <si>
    <t>5th</t>
  </si>
  <si>
    <t>20/1</t>
  </si>
  <si>
    <t>16/1</t>
  </si>
  <si>
    <t>5pt Win (10)</t>
  </si>
  <si>
    <t>Hammurabi</t>
  </si>
  <si>
    <t>17.20 Meydan</t>
  </si>
  <si>
    <t>7th</t>
  </si>
  <si>
    <t>11/10</t>
  </si>
  <si>
    <t xml:space="preserve">Polar River </t>
  </si>
  <si>
    <t>15.35 Meydan</t>
  </si>
  <si>
    <t>6/1</t>
  </si>
  <si>
    <t>9/1</t>
  </si>
  <si>
    <t xml:space="preserve">Zain Eagle </t>
  </si>
  <si>
    <t>16.45 Meydan</t>
  </si>
  <si>
    <t>10/1</t>
  </si>
  <si>
    <t>Clondaw Cian</t>
  </si>
  <si>
    <t>14.40 Sandown</t>
  </si>
  <si>
    <t>4th</t>
  </si>
  <si>
    <t>Vieux Lille</t>
  </si>
  <si>
    <t>14.15 Exeter</t>
  </si>
  <si>
    <t>6/4</t>
  </si>
  <si>
    <t>15/1</t>
  </si>
  <si>
    <t>Taqdeer</t>
  </si>
  <si>
    <t>16.45 Wolverhampton</t>
  </si>
  <si>
    <t>5/4</t>
  </si>
  <si>
    <t>5pt Win</t>
  </si>
  <si>
    <t>Thermal Column</t>
  </si>
  <si>
    <t>19.45 Wolverhampton</t>
  </si>
  <si>
    <t xml:space="preserve">Showtime Star </t>
  </si>
  <si>
    <t>17.45 Wolverhampton</t>
  </si>
  <si>
    <t>6th</t>
  </si>
  <si>
    <t>12/1</t>
  </si>
  <si>
    <t>8/1</t>
  </si>
  <si>
    <t>Bristol De Mai</t>
  </si>
  <si>
    <t>13.55 Sandown</t>
  </si>
  <si>
    <t>1/1</t>
  </si>
  <si>
    <t>2/1</t>
  </si>
  <si>
    <t>Satanic Beat</t>
  </si>
  <si>
    <t>14.25 Sandown</t>
  </si>
  <si>
    <t>25/1</t>
  </si>
  <si>
    <t>40/1</t>
  </si>
  <si>
    <t>Vendor</t>
  </si>
  <si>
    <t xml:space="preserve">14.05 Wetherby </t>
  </si>
  <si>
    <t>Double Ross</t>
  </si>
  <si>
    <t>15.20 Aintree</t>
  </si>
  <si>
    <t>9/2</t>
  </si>
  <si>
    <t>Clockmaker</t>
  </si>
  <si>
    <t xml:space="preserve">La Bague Au Roi </t>
  </si>
  <si>
    <t xml:space="preserve">15.05 Huntingdon </t>
  </si>
  <si>
    <t>5/6</t>
  </si>
  <si>
    <t>Tamlough Boy</t>
  </si>
  <si>
    <t xml:space="preserve">15.25 Punchestown </t>
  </si>
  <si>
    <t>Hearmenow</t>
  </si>
  <si>
    <t>12.30 Lingfield</t>
  </si>
  <si>
    <t>3/1</t>
  </si>
  <si>
    <t>Quito du Tresor</t>
  </si>
  <si>
    <t>13.15 Musselburgh</t>
  </si>
  <si>
    <t>Superkid</t>
  </si>
  <si>
    <t>14.00 Lingfield</t>
  </si>
  <si>
    <t>7/4</t>
  </si>
  <si>
    <t>Dismantle</t>
  </si>
  <si>
    <t>14.10 Chelmsford</t>
  </si>
  <si>
    <t>9th</t>
  </si>
  <si>
    <t>Tigers Home</t>
  </si>
  <si>
    <t>14.00 Southwell</t>
  </si>
  <si>
    <t xml:space="preserve">Captain Lars </t>
  </si>
  <si>
    <t>12.50 Lingfield</t>
  </si>
  <si>
    <t>4/7</t>
  </si>
  <si>
    <t>10/11</t>
  </si>
  <si>
    <t>Jolievitesse</t>
  </si>
  <si>
    <t>19.10 Kempton</t>
  </si>
  <si>
    <t>14/1</t>
  </si>
  <si>
    <t>2.5pt EW (10)</t>
  </si>
  <si>
    <t>Discay</t>
  </si>
  <si>
    <t>15.35 Leicester</t>
  </si>
  <si>
    <t>Aclain</t>
  </si>
  <si>
    <t>17.40 Kempton</t>
  </si>
  <si>
    <t>2.5pt EW (5)</t>
  </si>
  <si>
    <t xml:space="preserve">Hix Fix </t>
  </si>
  <si>
    <t xml:space="preserve">13.25 Punchestown </t>
  </si>
  <si>
    <t>10th</t>
  </si>
  <si>
    <t>7/1</t>
  </si>
  <si>
    <t>13/2</t>
  </si>
  <si>
    <t>Daliance</t>
  </si>
  <si>
    <t>15.00 Warwick</t>
  </si>
  <si>
    <t>College Boy</t>
  </si>
  <si>
    <t>11th</t>
  </si>
  <si>
    <t>Initial</t>
  </si>
  <si>
    <t>11.50 Jebel Ali</t>
  </si>
  <si>
    <t>Ultragold</t>
  </si>
  <si>
    <t>12.35 Cheltenham</t>
  </si>
  <si>
    <t>Fell</t>
  </si>
  <si>
    <t>A Hare Breath</t>
  </si>
  <si>
    <t>13.10 Cheltenham</t>
  </si>
  <si>
    <t>Baden</t>
  </si>
  <si>
    <t>15.25 Cheltenham</t>
  </si>
  <si>
    <t>5/1</t>
  </si>
  <si>
    <t xml:space="preserve">Festive Fare </t>
  </si>
  <si>
    <t xml:space="preserve">19.45 Wolverhampton </t>
  </si>
  <si>
    <t>Farrells Destiny</t>
  </si>
  <si>
    <t>15.30 Lingfield</t>
  </si>
  <si>
    <t>Head Spin</t>
  </si>
  <si>
    <t>14.55 Plumpton</t>
  </si>
  <si>
    <t>3rd</t>
  </si>
  <si>
    <t xml:space="preserve">Cosmic Ray </t>
  </si>
  <si>
    <t>17.10 Wolverhampton</t>
  </si>
  <si>
    <t>Guy Fawkes</t>
  </si>
  <si>
    <t>16.10 Wolverhampton</t>
  </si>
  <si>
    <t>Time Square</t>
  </si>
  <si>
    <t>15.40 Kempton</t>
  </si>
  <si>
    <t>Tijuca</t>
  </si>
  <si>
    <t xml:space="preserve">Fit The Bill </t>
  </si>
  <si>
    <t>14.15 Lingfield</t>
  </si>
  <si>
    <t xml:space="preserve">All Rounder </t>
  </si>
  <si>
    <t>Temple Ross</t>
  </si>
  <si>
    <t>15.30 Uttoxeter</t>
  </si>
  <si>
    <t>6/5</t>
  </si>
  <si>
    <t>1.5pt EW FREE</t>
  </si>
  <si>
    <t>Bangkok Pete</t>
  </si>
  <si>
    <t>13.45 Uttoxeter</t>
  </si>
  <si>
    <t>Peace N' Milan</t>
  </si>
  <si>
    <t xml:space="preserve">15.20 Fairyhouse </t>
  </si>
  <si>
    <t>11/1</t>
  </si>
  <si>
    <t>33/1</t>
  </si>
  <si>
    <t xml:space="preserve">King Olav </t>
  </si>
  <si>
    <t>16.55 Chelmsford</t>
  </si>
  <si>
    <t>Zarliman</t>
  </si>
  <si>
    <t xml:space="preserve">18.40 Wolverhampton </t>
  </si>
  <si>
    <t>PAYW</t>
  </si>
  <si>
    <t>Dreaming Again</t>
  </si>
  <si>
    <t>18.10 Wolverhampton</t>
  </si>
  <si>
    <t>Castanea</t>
  </si>
  <si>
    <t>19.40 Wolverhampton</t>
  </si>
  <si>
    <t xml:space="preserve">Hawkesbury </t>
  </si>
  <si>
    <t xml:space="preserve">13.35 Wolverhampton </t>
  </si>
  <si>
    <t>15/8</t>
  </si>
  <si>
    <t>Don't Touch It</t>
  </si>
  <si>
    <t xml:space="preserve">12.45 Leopardstown </t>
  </si>
  <si>
    <t xml:space="preserve">Campeador </t>
  </si>
  <si>
    <t xml:space="preserve">13.20 Leopardstown </t>
  </si>
  <si>
    <t xml:space="preserve">Avellino </t>
  </si>
  <si>
    <t xml:space="preserve">15.30 Down Royal </t>
  </si>
  <si>
    <t>Don Cossack</t>
  </si>
  <si>
    <t>15.10 Kempton</t>
  </si>
  <si>
    <t>Sugar Baron</t>
  </si>
  <si>
    <t>15.45 Kempton</t>
  </si>
  <si>
    <t xml:space="preserve">Tombstone </t>
  </si>
  <si>
    <t xml:space="preserve">13.45 Leopardstown </t>
  </si>
  <si>
    <t>Mulzamm</t>
  </si>
  <si>
    <t>14.25 Lingfield</t>
  </si>
  <si>
    <t xml:space="preserve">Grand Meister </t>
  </si>
  <si>
    <t>13.50 Lingfield</t>
  </si>
  <si>
    <t>Herecomesnelson</t>
  </si>
  <si>
    <t>15.30 Kelso</t>
  </si>
  <si>
    <t>5pt Win (8)</t>
  </si>
  <si>
    <t xml:space="preserve">Kalane </t>
  </si>
  <si>
    <t>14.20 Doncaster</t>
  </si>
  <si>
    <t xml:space="preserve">Stilletto </t>
  </si>
  <si>
    <t>14.35 Newbury</t>
  </si>
  <si>
    <t>11/4</t>
  </si>
  <si>
    <t xml:space="preserve">Vintage Clouds </t>
  </si>
  <si>
    <t>13.25 Haydock</t>
  </si>
  <si>
    <t>Same Difference</t>
  </si>
  <si>
    <t>15.25 Taunton</t>
  </si>
  <si>
    <t xml:space="preserve">Crack Shot </t>
  </si>
  <si>
    <t>14.30 Lingfield</t>
  </si>
  <si>
    <t>Roy's Legacy</t>
  </si>
  <si>
    <t xml:space="preserve">Capeland </t>
  </si>
  <si>
    <t xml:space="preserve">15.40 Cheltenham </t>
  </si>
  <si>
    <t xml:space="preserve">Three Musketeers </t>
  </si>
  <si>
    <t xml:space="preserve">13.20 Cheltenham </t>
  </si>
  <si>
    <t xml:space="preserve">Alraased </t>
  </si>
  <si>
    <t xml:space="preserve">13.10 Meydan </t>
  </si>
  <si>
    <t xml:space="preserve">Mizbah </t>
  </si>
  <si>
    <t xml:space="preserve">14.55 Meydan </t>
  </si>
  <si>
    <t>Stoneford</t>
  </si>
  <si>
    <t xml:space="preserve">15.40 Fairyhouse </t>
  </si>
  <si>
    <t xml:space="preserve">Mariee </t>
  </si>
  <si>
    <t>13.05 Chelmsford</t>
  </si>
  <si>
    <t xml:space="preserve">Progress Drive </t>
  </si>
  <si>
    <t>15.45 Ayr</t>
  </si>
  <si>
    <t xml:space="preserve">Two Moons </t>
  </si>
  <si>
    <t>13.25 Southwell</t>
  </si>
  <si>
    <t>Reaping The Reward</t>
  </si>
  <si>
    <t>15.00 Sandown</t>
  </si>
  <si>
    <t>Good Verse Evil</t>
  </si>
  <si>
    <t>15.50 Nass</t>
  </si>
  <si>
    <t>5pt Win (7)</t>
  </si>
  <si>
    <t>Ghostwriter</t>
  </si>
  <si>
    <t>13.30 Chelmsford</t>
  </si>
  <si>
    <t>1pt EW</t>
  </si>
  <si>
    <t>Cor Wot An Apple</t>
  </si>
  <si>
    <t>12.40 Plumpton</t>
  </si>
  <si>
    <t>50/1</t>
  </si>
  <si>
    <t>100/1</t>
  </si>
  <si>
    <t xml:space="preserve">Invicta Lake </t>
  </si>
  <si>
    <t>14.4 Plumpton</t>
  </si>
  <si>
    <t>NR</t>
  </si>
  <si>
    <t>Benenden</t>
  </si>
  <si>
    <t>13.20 Musselburgh</t>
  </si>
  <si>
    <t>Kit Casey</t>
  </si>
  <si>
    <t>14.45 Ludlow</t>
  </si>
  <si>
    <t>2pt EW FREE</t>
  </si>
  <si>
    <t>Rivers Run</t>
  </si>
  <si>
    <t>Signed Sealed</t>
  </si>
  <si>
    <t>14.10 Southwell</t>
  </si>
  <si>
    <t>Borough Boy</t>
  </si>
  <si>
    <t>13.00 Chelmsford</t>
  </si>
  <si>
    <t xml:space="preserve">Sam Missile </t>
  </si>
  <si>
    <t>Stunned</t>
  </si>
  <si>
    <t>12.20 Jebel Ali</t>
  </si>
  <si>
    <t>2.5pt EW  (10)</t>
    <phoneticPr fontId="0" type="noConversion"/>
  </si>
  <si>
    <t>Chase The Spud</t>
    <phoneticPr fontId="0" type="noConversion"/>
  </si>
  <si>
    <t>13.45 Chepstow</t>
  </si>
  <si>
    <t>40/1</t>
    <phoneticPr fontId="0" type="noConversion"/>
  </si>
  <si>
    <t xml:space="preserve">2.5pt EW  </t>
    <phoneticPr fontId="0" type="noConversion"/>
  </si>
  <si>
    <t>Westren Warrior</t>
    <phoneticPr fontId="0" type="noConversion"/>
  </si>
  <si>
    <t>14.35 Kempton</t>
  </si>
  <si>
    <t>5/1</t>
    <phoneticPr fontId="0" type="noConversion"/>
  </si>
  <si>
    <t>Druids Folly</t>
  </si>
  <si>
    <t>16.00 Chepstow</t>
  </si>
  <si>
    <t>Rosecomb</t>
  </si>
  <si>
    <t>14.55 Wolverhampton</t>
  </si>
  <si>
    <t>15.25 Wolverhampton</t>
  </si>
  <si>
    <t>Good Judge</t>
  </si>
  <si>
    <t>State Of The Union</t>
  </si>
  <si>
    <t>15.55 Chelmsford</t>
  </si>
  <si>
    <t>Polar River</t>
  </si>
  <si>
    <t>New Strategy</t>
  </si>
  <si>
    <t>18.40 Chelmsford</t>
  </si>
  <si>
    <t>Kyllach Me</t>
  </si>
  <si>
    <t>16.15 Wolverhampton</t>
  </si>
  <si>
    <t>Nuno Tristan</t>
  </si>
  <si>
    <t xml:space="preserve">2pt EW </t>
  </si>
  <si>
    <t>Malvesi</t>
  </si>
  <si>
    <t>18.15 Wolverhampton</t>
  </si>
  <si>
    <t xml:space="preserve">Baroot </t>
  </si>
  <si>
    <t>12.00 Meydan</t>
  </si>
  <si>
    <t xml:space="preserve">Life Partner </t>
  </si>
  <si>
    <t>12.30 Meydan</t>
  </si>
  <si>
    <t xml:space="preserve">Byres Road </t>
  </si>
  <si>
    <t>13.45 Lingfield</t>
  </si>
  <si>
    <t>Born Survivor</t>
  </si>
  <si>
    <t>Clonkeen Lad</t>
  </si>
  <si>
    <t>16.00 Leopardstown</t>
  </si>
  <si>
    <t>2pt EW (5)</t>
  </si>
  <si>
    <t>Rebel Collins</t>
  </si>
  <si>
    <t>15/2</t>
  </si>
  <si>
    <t xml:space="preserve">Wedgewood Estates </t>
  </si>
  <si>
    <t>16.40 Kempton</t>
  </si>
  <si>
    <t>4pt Win (5)</t>
  </si>
  <si>
    <t>Boolass</t>
  </si>
  <si>
    <t xml:space="preserve">13.10 Southwell </t>
  </si>
  <si>
    <t>4pt Win</t>
  </si>
  <si>
    <t xml:space="preserve">Un Noble </t>
  </si>
  <si>
    <t>14.35 Ayr</t>
  </si>
  <si>
    <t>2pt EW (8)</t>
  </si>
  <si>
    <t xml:space="preserve">Teo Vivo </t>
  </si>
  <si>
    <t xml:space="preserve">14.55 Musselburgh </t>
  </si>
  <si>
    <t xml:space="preserve">Rightway </t>
  </si>
  <si>
    <t>18.40 Kempton</t>
  </si>
  <si>
    <t>2.5pt EW (8)</t>
  </si>
  <si>
    <t>Ucello Conti</t>
  </si>
  <si>
    <t>15.10 Gowran Park</t>
  </si>
  <si>
    <t>Zarwaan</t>
  </si>
  <si>
    <t>13.25 Gowran Park</t>
  </si>
  <si>
    <t>5pt Win FREE</t>
  </si>
  <si>
    <t>Mariee</t>
  </si>
  <si>
    <t>4/5</t>
  </si>
  <si>
    <t>Hot Stuff</t>
  </si>
  <si>
    <t>1.5pt EW</t>
  </si>
  <si>
    <t>Magnus Maximus</t>
  </si>
  <si>
    <t xml:space="preserve">Some Buckle </t>
  </si>
  <si>
    <t xml:space="preserve">15.20 Taunton </t>
  </si>
  <si>
    <t>1.5pt EW (8)</t>
  </si>
  <si>
    <t>Kings Cross</t>
  </si>
  <si>
    <t>13.15 Ascot</t>
  </si>
  <si>
    <t>Salubrious</t>
  </si>
  <si>
    <t>15.35 Ascot</t>
  </si>
  <si>
    <t>Reve De Sivola</t>
  </si>
  <si>
    <t>15.15 Haydock</t>
  </si>
  <si>
    <t>Flambeuse</t>
  </si>
  <si>
    <t>Opening Batsman</t>
  </si>
  <si>
    <t>Milrow</t>
  </si>
  <si>
    <t>16.30 Wolverhampton</t>
  </si>
  <si>
    <t>Gaelic Myth</t>
  </si>
  <si>
    <t>16.20 Kempton</t>
  </si>
  <si>
    <t>Grandest</t>
  </si>
  <si>
    <t>14.05 Southwell</t>
  </si>
  <si>
    <t>Cultram Abbey</t>
  </si>
  <si>
    <t>15.25 Wetherby</t>
  </si>
  <si>
    <t>Cradle Mountain</t>
  </si>
  <si>
    <t>13.10 Thurles</t>
  </si>
  <si>
    <t>9/10</t>
  </si>
  <si>
    <t>Yeah Baby Yeah</t>
  </si>
  <si>
    <t>13.30 Lingfield</t>
  </si>
  <si>
    <t>Salut Honore</t>
  </si>
  <si>
    <t>15.40 Fakenham</t>
  </si>
  <si>
    <t>Celestial Dancer</t>
  </si>
  <si>
    <t>16.20 Southwell</t>
  </si>
  <si>
    <t>Kalkrand</t>
  </si>
  <si>
    <t>14.50 Lingfield</t>
  </si>
  <si>
    <t xml:space="preserve">5pt Win </t>
  </si>
  <si>
    <t>Singlefarmpayment</t>
  </si>
  <si>
    <t>14.40 Huntingdon</t>
  </si>
  <si>
    <t xml:space="preserve">Shantou Village </t>
  </si>
  <si>
    <t xml:space="preserve">15.00 Cheltenham </t>
  </si>
  <si>
    <t xml:space="preserve">Camping Ground </t>
  </si>
  <si>
    <t xml:space="preserve">15.35 Cheltenham </t>
  </si>
  <si>
    <t>2.5pt EW FREE</t>
  </si>
  <si>
    <t>O'Faolains Boy</t>
  </si>
  <si>
    <t xml:space="preserve">13.50 Cheltenham </t>
  </si>
  <si>
    <t>Vic De Touzaine</t>
  </si>
  <si>
    <t>15.15 Taunton</t>
  </si>
  <si>
    <t>Winged Express</t>
  </si>
  <si>
    <t>16.45 Taunton</t>
  </si>
  <si>
    <t xml:space="preserve">Very Special </t>
  </si>
  <si>
    <t>16.10 Meydan</t>
  </si>
  <si>
    <t>Boudry</t>
  </si>
  <si>
    <t>16.25 Towcester</t>
  </si>
  <si>
    <t xml:space="preserve">2pt EW  </t>
  </si>
  <si>
    <t>Sanshaawes</t>
  </si>
  <si>
    <t>18.30 Meydan</t>
  </si>
  <si>
    <t>Mathematics</t>
  </si>
  <si>
    <t>12.50 Jebel Ali</t>
  </si>
  <si>
    <t>Wild West Wind</t>
  </si>
  <si>
    <t>14.45 Chepstow</t>
  </si>
  <si>
    <t xml:space="preserve">Double W's </t>
  </si>
  <si>
    <t>15.25 Catterick</t>
  </si>
  <si>
    <t>Friendly Royal</t>
  </si>
  <si>
    <t>13.35 Wetherby</t>
  </si>
  <si>
    <t>Burlington Bert</t>
  </si>
  <si>
    <t>16.30 Wetherby</t>
  </si>
  <si>
    <t>4pt FREE</t>
  </si>
  <si>
    <t>Baywing</t>
  </si>
  <si>
    <t>Atomix</t>
  </si>
  <si>
    <t>16.00 Musselburgh</t>
  </si>
  <si>
    <t>Sarmadee</t>
  </si>
  <si>
    <t>15.10 Wolverhampton</t>
  </si>
  <si>
    <t>Showtime Star</t>
  </si>
  <si>
    <t>15.50 Southwell</t>
  </si>
  <si>
    <t xml:space="preserve">Amy Blair </t>
  </si>
  <si>
    <t>16.50 Southwell</t>
  </si>
  <si>
    <t>Eium Mac</t>
  </si>
  <si>
    <t>16.25 Southwell</t>
  </si>
  <si>
    <t>Return Flight</t>
  </si>
  <si>
    <t>16.35 Carlisle</t>
  </si>
  <si>
    <t>Ventura Falcon</t>
  </si>
  <si>
    <t>18.25 Kempton</t>
  </si>
  <si>
    <t>Lucymai</t>
  </si>
  <si>
    <t>19.55 Kempton</t>
  </si>
  <si>
    <t>Newsworthy</t>
  </si>
  <si>
    <t>13.45 Doncaster</t>
  </si>
  <si>
    <t>St John's Point</t>
  </si>
  <si>
    <t>13.15 Doncaster</t>
  </si>
  <si>
    <t>Storm Patrol</t>
  </si>
  <si>
    <t>16.15 Huntingdon</t>
  </si>
  <si>
    <t>Musaddas</t>
  </si>
  <si>
    <t>Qurbaan</t>
  </si>
  <si>
    <t>17.55 Meydan</t>
  </si>
  <si>
    <t>Always On The Run</t>
  </si>
  <si>
    <t>14.05 Kempton</t>
  </si>
  <si>
    <t xml:space="preserve">Humour </t>
  </si>
  <si>
    <t xml:space="preserve">17.15 Wolverhampton </t>
  </si>
  <si>
    <t xml:space="preserve">Banaadeer </t>
  </si>
  <si>
    <t>Ballyandy</t>
  </si>
  <si>
    <t>16.45 Newbury</t>
  </si>
  <si>
    <t xml:space="preserve">Lendal Bridge </t>
  </si>
  <si>
    <t xml:space="preserve">Queen Aggie </t>
  </si>
  <si>
    <t>18.45 Wolverhampton</t>
  </si>
  <si>
    <t>Isleofhopendreams</t>
  </si>
  <si>
    <t>16.30 Navan</t>
  </si>
  <si>
    <t>Heurtevent</t>
  </si>
  <si>
    <t xml:space="preserve">15.20 Wolverhampton </t>
  </si>
  <si>
    <t>Razor Wind</t>
  </si>
  <si>
    <t xml:space="preserve">16.20 Wolverhampton </t>
  </si>
  <si>
    <t>Mr Bossy Boots</t>
  </si>
  <si>
    <t>15.40 Southwell</t>
  </si>
  <si>
    <t>Bernardelli</t>
  </si>
  <si>
    <t>16.40 Ayr</t>
  </si>
  <si>
    <t>Isharah</t>
  </si>
  <si>
    <t>17.50 Kempton</t>
  </si>
  <si>
    <t>Mcdelta</t>
  </si>
  <si>
    <t>20.50 Kempton</t>
  </si>
  <si>
    <t>Haafaguinea</t>
  </si>
  <si>
    <t xml:space="preserve">American Hope </t>
  </si>
  <si>
    <t>Ertijaal</t>
  </si>
  <si>
    <t>12th</t>
  </si>
  <si>
    <t>Le Boizelo</t>
  </si>
  <si>
    <t>16.50 Sandown</t>
  </si>
  <si>
    <t>2pt EW (4)</t>
  </si>
  <si>
    <t>Potters Lady Jane</t>
  </si>
  <si>
    <t>16.45 Fakenham</t>
  </si>
  <si>
    <t>Sunshine Corner</t>
  </si>
  <si>
    <t>14.45 Sandown</t>
  </si>
  <si>
    <t xml:space="preserve">Dynamo </t>
  </si>
  <si>
    <t>13.25 Lingfield</t>
  </si>
  <si>
    <t xml:space="preserve">Calling des Blins </t>
  </si>
  <si>
    <t>16.45 Ascot</t>
  </si>
  <si>
    <t xml:space="preserve">Laverteen </t>
  </si>
  <si>
    <t xml:space="preserve">17.10 Fairyhouse </t>
  </si>
  <si>
    <t>Come On Dave</t>
  </si>
  <si>
    <t>14.35 Lingfield</t>
  </si>
  <si>
    <t>Broadway Buffalo</t>
  </si>
  <si>
    <t>14.40 Haydock</t>
  </si>
  <si>
    <t>15.30 Nass</t>
  </si>
  <si>
    <t>Bright New Dawn</t>
  </si>
  <si>
    <t>16.05 Nass</t>
  </si>
  <si>
    <t>17.10 Nass</t>
  </si>
  <si>
    <t>4pt Win (4)</t>
  </si>
  <si>
    <t>Eastern Dragon</t>
  </si>
  <si>
    <t>13.50 Wolverhampton</t>
  </si>
  <si>
    <t>National Service</t>
  </si>
  <si>
    <t>16.00 Wolverhampton</t>
  </si>
  <si>
    <t>West Coast Flyer</t>
  </si>
  <si>
    <t>Kalahari</t>
  </si>
  <si>
    <t>Topaling</t>
  </si>
  <si>
    <t>15.20 Lingfield</t>
  </si>
  <si>
    <t>22/1</t>
  </si>
  <si>
    <t>Active Spirit</t>
  </si>
  <si>
    <t>Jintshi</t>
  </si>
  <si>
    <t>19.10 Chelmsford</t>
  </si>
  <si>
    <t>Aid to Africa</t>
  </si>
  <si>
    <t xml:space="preserve">14.50 Newcastle </t>
  </si>
  <si>
    <t xml:space="preserve">Gamgoom </t>
  </si>
  <si>
    <t>Road To Freedom</t>
  </si>
  <si>
    <t>Abareeq</t>
  </si>
  <si>
    <t>14.10 Lingfield</t>
  </si>
  <si>
    <t>Viva Verglas</t>
  </si>
  <si>
    <t>14.20 Wolverhampton</t>
  </si>
  <si>
    <t>5pt Win(5)</t>
  </si>
  <si>
    <t>Southern Storm</t>
  </si>
  <si>
    <t>16.40 Wolverhampton</t>
  </si>
  <si>
    <t>La Vaticane</t>
  </si>
  <si>
    <t>14.45 Wincanton</t>
  </si>
  <si>
    <t>First Selection</t>
  </si>
  <si>
    <t>lusis naturea</t>
  </si>
  <si>
    <t>20.30 Dundalk</t>
  </si>
  <si>
    <t>Artifice Sivola</t>
  </si>
  <si>
    <t>15.25 Newbury</t>
  </si>
  <si>
    <t xml:space="preserve">Art Mauresque </t>
  </si>
  <si>
    <t>Adventurous</t>
  </si>
  <si>
    <t>16.15 Lingfield</t>
  </si>
  <si>
    <t>Shotavodka</t>
  </si>
  <si>
    <t>14.15 Newbury</t>
  </si>
  <si>
    <t>Cultivator</t>
  </si>
  <si>
    <t>17.10 Newbury</t>
  </si>
  <si>
    <t>Gurteen</t>
  </si>
  <si>
    <t>14.10 Naas</t>
  </si>
  <si>
    <t>She's A Star</t>
  </si>
  <si>
    <t>17.10 Naas</t>
  </si>
  <si>
    <t>Moscow Presents</t>
  </si>
  <si>
    <t>14.50 Sedgefield</t>
  </si>
  <si>
    <t>Potternello</t>
  </si>
  <si>
    <t>15.50 Wolverhampton</t>
  </si>
  <si>
    <t>The Way You Dance</t>
  </si>
  <si>
    <t>17.20 Lingfield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</si>
</sst>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" x14ac:knownFonts="1">
    <font>
      <sz val="11"/>
      <color theme="1"/>
      <name val="Calibri"/>
      <family val="2"/>
      <scheme val="minor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2" fontId="0" fillId="0" borderId="0" xfId="0" applyNumberFormat="1"/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quotePrefix="1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quotePrefix="1" applyNumberFormat="1" applyFont="1" applyAlignment="1">
      <alignment vertical="center"/>
    </xf>
    <xf numFmtId="49" fontId="1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7"/>
  <sheetViews>
    <sheetView tabSelected="1" topLeftCell="A78" workbookViewId="0"/>
  </sheetViews>
  <sheetFormatPr defaultRowHeight="15" x14ac:dyDescent="0.25"/>
  <cols>
    <col min="1" max="1" width="11.85546875" style="1" bestFit="1" customWidth="1"/>
    <col min="2" max="2" width="11.7109375" bestFit="1" customWidth="1"/>
    <col min="3" max="3" width="15.7109375" bestFit="1" customWidth="1"/>
    <col min="4" max="4" width="20.7109375" bestFit="1" customWidth="1"/>
    <col min="7" max="7" width="9.140625" style="2"/>
    <col min="10" max="10" width="9.140625" style="2"/>
  </cols>
  <sheetData>
    <row r="2" spans="1:10" x14ac:dyDescent="0.25">
      <c r="A2" s="1">
        <v>42339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s="2">
        <v>3.5</v>
      </c>
      <c r="H2" t="s">
        <v>5</v>
      </c>
      <c r="J2" s="2">
        <v>-5</v>
      </c>
    </row>
    <row r="3" spans="1:10" x14ac:dyDescent="0.25">
      <c r="A3" s="1">
        <v>42339</v>
      </c>
      <c r="B3" t="s">
        <v>0</v>
      </c>
      <c r="C3" t="s">
        <v>6</v>
      </c>
      <c r="D3" t="s">
        <v>7</v>
      </c>
      <c r="E3" t="s">
        <v>8</v>
      </c>
      <c r="F3" t="s">
        <v>9</v>
      </c>
      <c r="G3" s="2">
        <v>2.5</v>
      </c>
      <c r="H3" t="s">
        <v>10</v>
      </c>
      <c r="I3">
        <v>1</v>
      </c>
      <c r="J3" s="2">
        <v>12.5</v>
      </c>
    </row>
    <row r="4" spans="1:10" x14ac:dyDescent="0.25">
      <c r="A4" s="1">
        <v>42339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s="2">
        <v>4</v>
      </c>
      <c r="H4" t="s">
        <v>16</v>
      </c>
      <c r="J4" s="2">
        <v>-5</v>
      </c>
    </row>
    <row r="5" spans="1:10" x14ac:dyDescent="0.25">
      <c r="A5" s="1">
        <v>42340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s="2">
        <v>1.375</v>
      </c>
      <c r="H5" t="s">
        <v>22</v>
      </c>
      <c r="J5" s="2">
        <v>-5</v>
      </c>
    </row>
    <row r="6" spans="1:10" x14ac:dyDescent="0.25">
      <c r="A6" s="1">
        <v>42340</v>
      </c>
      <c r="B6" t="s">
        <v>23</v>
      </c>
      <c r="C6" t="s">
        <v>24</v>
      </c>
      <c r="D6" t="s">
        <v>25</v>
      </c>
      <c r="E6" t="s">
        <v>26</v>
      </c>
      <c r="F6" t="s">
        <v>27</v>
      </c>
      <c r="G6" s="2">
        <v>20</v>
      </c>
      <c r="H6" t="s">
        <v>28</v>
      </c>
      <c r="J6" s="2">
        <v>-4</v>
      </c>
    </row>
    <row r="7" spans="1:10" x14ac:dyDescent="0.25">
      <c r="A7" s="1">
        <v>42341</v>
      </c>
      <c r="B7" t="s">
        <v>29</v>
      </c>
      <c r="C7" t="s">
        <v>30</v>
      </c>
      <c r="D7" t="s">
        <v>31</v>
      </c>
      <c r="E7" t="s">
        <v>32</v>
      </c>
      <c r="F7" t="s">
        <v>33</v>
      </c>
      <c r="G7" s="2">
        <v>1.1000000000000001</v>
      </c>
      <c r="H7" t="s">
        <v>33</v>
      </c>
      <c r="J7" s="2">
        <v>-5</v>
      </c>
    </row>
    <row r="8" spans="1:10" x14ac:dyDescent="0.25">
      <c r="A8" s="1">
        <v>42341</v>
      </c>
      <c r="B8" t="s">
        <v>11</v>
      </c>
      <c r="C8" t="s">
        <v>34</v>
      </c>
      <c r="D8" t="s">
        <v>35</v>
      </c>
      <c r="E8" t="s">
        <v>8</v>
      </c>
      <c r="F8" t="s">
        <v>36</v>
      </c>
      <c r="G8" s="2">
        <v>6</v>
      </c>
      <c r="H8" t="s">
        <v>37</v>
      </c>
      <c r="I8">
        <v>1</v>
      </c>
      <c r="J8" s="2">
        <v>18.75</v>
      </c>
    </row>
    <row r="9" spans="1:10" x14ac:dyDescent="0.25">
      <c r="A9" s="1">
        <v>42341</v>
      </c>
      <c r="B9" t="s">
        <v>11</v>
      </c>
      <c r="C9" t="s">
        <v>38</v>
      </c>
      <c r="D9" t="s">
        <v>39</v>
      </c>
      <c r="E9" t="s">
        <v>14</v>
      </c>
      <c r="F9" t="s">
        <v>15</v>
      </c>
      <c r="G9" s="2">
        <v>4</v>
      </c>
      <c r="H9" t="s">
        <v>40</v>
      </c>
      <c r="J9" s="2">
        <v>-5</v>
      </c>
    </row>
    <row r="10" spans="1:10" x14ac:dyDescent="0.25">
      <c r="A10" s="1">
        <v>42342</v>
      </c>
      <c r="B10" t="s">
        <v>0</v>
      </c>
      <c r="C10" t="s">
        <v>41</v>
      </c>
      <c r="D10" t="s">
        <v>42</v>
      </c>
      <c r="E10" t="s">
        <v>43</v>
      </c>
      <c r="F10" t="s">
        <v>22</v>
      </c>
      <c r="G10" s="2">
        <v>1.625</v>
      </c>
      <c r="H10" t="s">
        <v>4</v>
      </c>
      <c r="J10" s="2">
        <v>-5</v>
      </c>
    </row>
    <row r="11" spans="1:10" x14ac:dyDescent="0.25">
      <c r="A11" s="1">
        <v>42342</v>
      </c>
      <c r="B11" t="s">
        <v>0</v>
      </c>
      <c r="C11" t="s">
        <v>44</v>
      </c>
      <c r="D11" t="s">
        <v>45</v>
      </c>
      <c r="E11" t="s">
        <v>8</v>
      </c>
      <c r="F11" t="s">
        <v>46</v>
      </c>
      <c r="G11" s="2">
        <v>1.5</v>
      </c>
      <c r="H11" t="s">
        <v>47</v>
      </c>
      <c r="I11">
        <v>1</v>
      </c>
      <c r="J11" s="2">
        <v>7.5</v>
      </c>
    </row>
    <row r="12" spans="1:10" x14ac:dyDescent="0.25">
      <c r="A12" s="1">
        <v>42342</v>
      </c>
      <c r="B12" t="s">
        <v>29</v>
      </c>
      <c r="C12" t="s">
        <v>48</v>
      </c>
      <c r="D12" t="s">
        <v>49</v>
      </c>
      <c r="E12" t="s">
        <v>20</v>
      </c>
      <c r="F12" t="s">
        <v>50</v>
      </c>
      <c r="G12" s="2">
        <v>1.25</v>
      </c>
      <c r="H12" t="s">
        <v>33</v>
      </c>
      <c r="J12" s="2">
        <v>-5</v>
      </c>
    </row>
    <row r="13" spans="1:10" x14ac:dyDescent="0.25">
      <c r="A13" s="1">
        <v>42342</v>
      </c>
      <c r="B13" t="s">
        <v>51</v>
      </c>
      <c r="C13" t="s">
        <v>52</v>
      </c>
      <c r="D13" t="s">
        <v>53</v>
      </c>
      <c r="E13" t="s">
        <v>8</v>
      </c>
      <c r="F13" t="s">
        <v>21</v>
      </c>
      <c r="G13" s="2">
        <v>1.375</v>
      </c>
      <c r="H13" t="s">
        <v>50</v>
      </c>
      <c r="I13">
        <v>1</v>
      </c>
      <c r="J13" s="2">
        <v>6.875</v>
      </c>
    </row>
    <row r="14" spans="1:10" x14ac:dyDescent="0.25">
      <c r="A14" s="1">
        <v>42342</v>
      </c>
      <c r="B14" t="s">
        <v>11</v>
      </c>
      <c r="C14" t="s">
        <v>54</v>
      </c>
      <c r="D14" t="s">
        <v>55</v>
      </c>
      <c r="E14" t="s">
        <v>56</v>
      </c>
      <c r="F14" t="s">
        <v>57</v>
      </c>
      <c r="G14" s="2">
        <v>12</v>
      </c>
      <c r="H14" t="s">
        <v>58</v>
      </c>
      <c r="J14" s="2">
        <v>-5</v>
      </c>
    </row>
    <row r="15" spans="1:10" x14ac:dyDescent="0.25">
      <c r="A15" s="1">
        <v>42343</v>
      </c>
      <c r="B15" t="s">
        <v>29</v>
      </c>
      <c r="C15" t="s">
        <v>59</v>
      </c>
      <c r="D15" t="s">
        <v>60</v>
      </c>
      <c r="E15" t="s">
        <v>20</v>
      </c>
      <c r="F15" t="s">
        <v>61</v>
      </c>
      <c r="G15" s="2">
        <v>1</v>
      </c>
      <c r="H15" t="s">
        <v>62</v>
      </c>
      <c r="J15" s="2">
        <v>-5</v>
      </c>
    </row>
    <row r="16" spans="1:10" x14ac:dyDescent="0.25">
      <c r="A16" s="1">
        <v>42343</v>
      </c>
      <c r="B16" t="s">
        <v>11</v>
      </c>
      <c r="C16" t="s">
        <v>63</v>
      </c>
      <c r="D16" t="s">
        <v>64</v>
      </c>
      <c r="E16" t="s">
        <v>14</v>
      </c>
      <c r="F16" t="s">
        <v>65</v>
      </c>
      <c r="G16" s="2">
        <v>25</v>
      </c>
      <c r="H16" t="s">
        <v>66</v>
      </c>
      <c r="J16" s="2">
        <v>-5</v>
      </c>
    </row>
    <row r="17" spans="1:10" x14ac:dyDescent="0.25">
      <c r="A17" s="1">
        <v>42343</v>
      </c>
      <c r="B17" t="s">
        <v>0</v>
      </c>
      <c r="C17" t="s">
        <v>67</v>
      </c>
      <c r="D17" t="s">
        <v>68</v>
      </c>
      <c r="E17" t="s">
        <v>8</v>
      </c>
      <c r="F17" t="s">
        <v>46</v>
      </c>
      <c r="G17" s="2">
        <v>1.5</v>
      </c>
      <c r="H17" t="s">
        <v>10</v>
      </c>
      <c r="I17">
        <v>1</v>
      </c>
      <c r="J17" s="2">
        <v>7.5</v>
      </c>
    </row>
    <row r="18" spans="1:10" x14ac:dyDescent="0.25">
      <c r="A18" s="1">
        <v>42343</v>
      </c>
      <c r="B18" t="s">
        <v>29</v>
      </c>
      <c r="C18" t="s">
        <v>69</v>
      </c>
      <c r="D18" t="s">
        <v>70</v>
      </c>
      <c r="E18" t="s">
        <v>26</v>
      </c>
      <c r="F18" t="s">
        <v>4</v>
      </c>
      <c r="G18" s="2">
        <v>3.5</v>
      </c>
      <c r="H18" t="s">
        <v>71</v>
      </c>
      <c r="J18" s="2">
        <v>-5</v>
      </c>
    </row>
    <row r="19" spans="1:10" x14ac:dyDescent="0.25">
      <c r="A19" s="1">
        <v>42343</v>
      </c>
      <c r="B19" t="s">
        <v>51</v>
      </c>
      <c r="C19" t="s">
        <v>72</v>
      </c>
      <c r="D19" t="s">
        <v>55</v>
      </c>
      <c r="E19" t="s">
        <v>43</v>
      </c>
      <c r="F19" t="s">
        <v>71</v>
      </c>
      <c r="G19" s="2">
        <v>4.5</v>
      </c>
      <c r="H19" t="s">
        <v>5</v>
      </c>
      <c r="J19" s="2">
        <v>-5</v>
      </c>
    </row>
    <row r="20" spans="1:10" x14ac:dyDescent="0.25">
      <c r="A20" s="1">
        <v>42344</v>
      </c>
      <c r="B20" t="s">
        <v>29</v>
      </c>
      <c r="C20" t="s">
        <v>73</v>
      </c>
      <c r="D20" t="s">
        <v>74</v>
      </c>
      <c r="E20" t="s">
        <v>8</v>
      </c>
      <c r="F20" t="s">
        <v>75</v>
      </c>
      <c r="G20" s="2">
        <v>0.83333333333333337</v>
      </c>
      <c r="H20" t="s">
        <v>61</v>
      </c>
      <c r="I20">
        <v>1</v>
      </c>
      <c r="J20" s="2">
        <v>4.166666666666667</v>
      </c>
    </row>
    <row r="21" spans="1:10" x14ac:dyDescent="0.25">
      <c r="A21" s="1">
        <v>42344</v>
      </c>
      <c r="B21" t="s">
        <v>23</v>
      </c>
      <c r="C21" t="s">
        <v>76</v>
      </c>
      <c r="D21" t="s">
        <v>77</v>
      </c>
      <c r="E21" t="s">
        <v>8</v>
      </c>
      <c r="F21" t="s">
        <v>58</v>
      </c>
      <c r="G21" s="2">
        <v>8</v>
      </c>
      <c r="H21" t="s">
        <v>57</v>
      </c>
      <c r="I21">
        <v>1</v>
      </c>
      <c r="J21" s="2">
        <v>20</v>
      </c>
    </row>
    <row r="22" spans="1:10" x14ac:dyDescent="0.25">
      <c r="A22" s="1">
        <v>42345</v>
      </c>
      <c r="B22" t="s">
        <v>29</v>
      </c>
      <c r="C22" t="s">
        <v>78</v>
      </c>
      <c r="D22" t="s">
        <v>79</v>
      </c>
      <c r="E22" t="s">
        <v>8</v>
      </c>
      <c r="F22" t="s">
        <v>80</v>
      </c>
      <c r="G22" s="2">
        <v>3</v>
      </c>
      <c r="H22" t="s">
        <v>4</v>
      </c>
      <c r="I22">
        <v>1</v>
      </c>
      <c r="J22" s="2">
        <v>15</v>
      </c>
    </row>
    <row r="23" spans="1:10" x14ac:dyDescent="0.25">
      <c r="A23" s="1">
        <v>42345</v>
      </c>
      <c r="B23" t="s">
        <v>51</v>
      </c>
      <c r="C23" t="s">
        <v>81</v>
      </c>
      <c r="D23" t="s">
        <v>82</v>
      </c>
      <c r="E23" t="s">
        <v>43</v>
      </c>
      <c r="F23" t="s">
        <v>4</v>
      </c>
      <c r="G23" s="2">
        <v>3.5</v>
      </c>
      <c r="H23" t="s">
        <v>80</v>
      </c>
      <c r="J23" s="2">
        <v>-5</v>
      </c>
    </row>
    <row r="24" spans="1:10" x14ac:dyDescent="0.25">
      <c r="A24" s="1">
        <v>42345</v>
      </c>
      <c r="B24" t="s">
        <v>29</v>
      </c>
      <c r="C24" t="s">
        <v>83</v>
      </c>
      <c r="D24" t="s">
        <v>84</v>
      </c>
      <c r="E24" t="s">
        <v>8</v>
      </c>
      <c r="F24" t="s">
        <v>85</v>
      </c>
      <c r="G24" s="2">
        <v>1.75</v>
      </c>
      <c r="H24" t="s">
        <v>62</v>
      </c>
      <c r="I24">
        <v>1</v>
      </c>
      <c r="J24" s="2">
        <v>8.75</v>
      </c>
    </row>
    <row r="25" spans="1:10" x14ac:dyDescent="0.25">
      <c r="A25" s="1">
        <v>42345</v>
      </c>
      <c r="B25" t="s">
        <v>51</v>
      </c>
      <c r="C25" t="s">
        <v>86</v>
      </c>
      <c r="D25" t="s">
        <v>87</v>
      </c>
      <c r="E25" t="s">
        <v>88</v>
      </c>
      <c r="F25" t="s">
        <v>80</v>
      </c>
      <c r="G25" s="2">
        <v>3</v>
      </c>
      <c r="H25" t="s">
        <v>9</v>
      </c>
      <c r="J25" s="2">
        <v>-5</v>
      </c>
    </row>
    <row r="26" spans="1:10" x14ac:dyDescent="0.25">
      <c r="A26" s="1">
        <v>42346</v>
      </c>
      <c r="B26" t="s">
        <v>0</v>
      </c>
      <c r="C26" t="s">
        <v>89</v>
      </c>
      <c r="D26" t="s">
        <v>90</v>
      </c>
      <c r="E26" t="s">
        <v>20</v>
      </c>
      <c r="F26" t="s">
        <v>15</v>
      </c>
      <c r="G26" s="2">
        <v>4</v>
      </c>
      <c r="J26" s="2">
        <v>-5</v>
      </c>
    </row>
    <row r="27" spans="1:10" x14ac:dyDescent="0.25">
      <c r="A27" s="3">
        <v>42347</v>
      </c>
      <c r="B27" s="4" t="s">
        <v>29</v>
      </c>
      <c r="C27" s="4" t="s">
        <v>91</v>
      </c>
      <c r="D27" s="4" t="s">
        <v>92</v>
      </c>
      <c r="E27" s="4" t="s">
        <v>20</v>
      </c>
      <c r="F27" s="5" t="s">
        <v>93</v>
      </c>
      <c r="G27" s="6">
        <v>0.5714285714285714</v>
      </c>
      <c r="H27" s="4" t="s">
        <v>94</v>
      </c>
      <c r="I27" s="7"/>
      <c r="J27" s="6">
        <v>-5</v>
      </c>
    </row>
    <row r="28" spans="1:10" x14ac:dyDescent="0.25">
      <c r="A28" s="3">
        <v>42347</v>
      </c>
      <c r="B28" s="4" t="s">
        <v>11</v>
      </c>
      <c r="C28" s="4" t="s">
        <v>95</v>
      </c>
      <c r="D28" s="4" t="s">
        <v>96</v>
      </c>
      <c r="E28" s="4" t="s">
        <v>43</v>
      </c>
      <c r="F28" s="5" t="s">
        <v>57</v>
      </c>
      <c r="G28" s="6">
        <v>12</v>
      </c>
      <c r="H28" s="4" t="s">
        <v>97</v>
      </c>
      <c r="I28" s="7"/>
      <c r="J28" s="6">
        <v>-5</v>
      </c>
    </row>
    <row r="29" spans="1:10" x14ac:dyDescent="0.25">
      <c r="A29" s="3">
        <v>42347</v>
      </c>
      <c r="B29" s="4" t="s">
        <v>98</v>
      </c>
      <c r="C29" s="4" t="s">
        <v>99</v>
      </c>
      <c r="D29" s="8" t="s">
        <v>100</v>
      </c>
      <c r="E29" s="4" t="s">
        <v>56</v>
      </c>
      <c r="F29" s="9" t="s">
        <v>97</v>
      </c>
      <c r="G29" s="6">
        <v>14</v>
      </c>
      <c r="H29" s="9"/>
      <c r="I29" s="7"/>
      <c r="J29" s="6">
        <v>-5</v>
      </c>
    </row>
    <row r="30" spans="1:10" x14ac:dyDescent="0.25">
      <c r="A30" s="3">
        <v>42347</v>
      </c>
      <c r="B30" s="4" t="s">
        <v>51</v>
      </c>
      <c r="C30" s="4" t="s">
        <v>101</v>
      </c>
      <c r="D30" s="8" t="s">
        <v>102</v>
      </c>
      <c r="E30" s="4" t="s">
        <v>8</v>
      </c>
      <c r="F30" s="9" t="s">
        <v>10</v>
      </c>
      <c r="G30" s="6">
        <v>2.25</v>
      </c>
      <c r="H30" s="10"/>
      <c r="I30" s="7">
        <v>1</v>
      </c>
      <c r="J30" s="6">
        <f>5*9/4</f>
        <v>11.25</v>
      </c>
    </row>
    <row r="31" spans="1:10" x14ac:dyDescent="0.25">
      <c r="A31" s="3">
        <v>42348</v>
      </c>
      <c r="B31" s="4" t="s">
        <v>103</v>
      </c>
      <c r="C31" s="4" t="s">
        <v>104</v>
      </c>
      <c r="D31" s="4" t="s">
        <v>105</v>
      </c>
      <c r="E31" s="4" t="s">
        <v>106</v>
      </c>
      <c r="F31" s="9" t="s">
        <v>107</v>
      </c>
      <c r="G31" s="6">
        <v>7</v>
      </c>
      <c r="H31" s="9" t="s">
        <v>108</v>
      </c>
      <c r="I31" s="7"/>
      <c r="J31" s="6">
        <v>-5</v>
      </c>
    </row>
    <row r="32" spans="1:10" x14ac:dyDescent="0.25">
      <c r="A32" s="3">
        <v>42348</v>
      </c>
      <c r="B32" s="4" t="s">
        <v>0</v>
      </c>
      <c r="C32" s="4" t="s">
        <v>109</v>
      </c>
      <c r="D32" s="8" t="s">
        <v>110</v>
      </c>
      <c r="E32" s="4" t="s">
        <v>43</v>
      </c>
      <c r="F32" s="9" t="s">
        <v>71</v>
      </c>
      <c r="G32" s="6">
        <v>4.5</v>
      </c>
      <c r="H32" s="9" t="s">
        <v>71</v>
      </c>
      <c r="I32" s="7"/>
      <c r="J32" s="6">
        <v>-5</v>
      </c>
    </row>
    <row r="33" spans="1:10" x14ac:dyDescent="0.25">
      <c r="A33" s="3">
        <v>42348</v>
      </c>
      <c r="B33" s="4" t="s">
        <v>23</v>
      </c>
      <c r="C33" s="4" t="s">
        <v>111</v>
      </c>
      <c r="D33" s="8" t="s">
        <v>77</v>
      </c>
      <c r="E33" s="4" t="s">
        <v>112</v>
      </c>
      <c r="F33" s="9" t="s">
        <v>36</v>
      </c>
      <c r="G33" s="6">
        <v>6</v>
      </c>
      <c r="H33" s="10" t="s">
        <v>108</v>
      </c>
      <c r="I33" s="7"/>
      <c r="J33" s="6">
        <v>-4</v>
      </c>
    </row>
    <row r="34" spans="1:10" x14ac:dyDescent="0.25">
      <c r="A34" s="3">
        <v>42349</v>
      </c>
      <c r="B34" s="4" t="s">
        <v>0</v>
      </c>
      <c r="C34" s="4" t="s">
        <v>113</v>
      </c>
      <c r="D34" s="4" t="s">
        <v>114</v>
      </c>
      <c r="E34" s="4" t="s">
        <v>32</v>
      </c>
      <c r="F34" s="9" t="s">
        <v>15</v>
      </c>
      <c r="G34" s="6">
        <v>4</v>
      </c>
      <c r="H34" s="9" t="s">
        <v>15</v>
      </c>
      <c r="I34" s="7"/>
      <c r="J34" s="6">
        <v>-5</v>
      </c>
    </row>
    <row r="35" spans="1:10" x14ac:dyDescent="0.25">
      <c r="A35" s="3">
        <v>42349</v>
      </c>
      <c r="B35" s="4" t="s">
        <v>29</v>
      </c>
      <c r="C35" s="4" t="s">
        <v>115</v>
      </c>
      <c r="D35" s="8" t="s">
        <v>116</v>
      </c>
      <c r="E35" s="4" t="s">
        <v>117</v>
      </c>
      <c r="F35" s="9" t="s">
        <v>36</v>
      </c>
      <c r="G35" s="6">
        <v>6</v>
      </c>
      <c r="H35" s="9" t="s">
        <v>71</v>
      </c>
      <c r="I35" s="7"/>
      <c r="J35" s="6">
        <v>-5</v>
      </c>
    </row>
    <row r="36" spans="1:10" x14ac:dyDescent="0.25">
      <c r="A36" s="3">
        <v>42349</v>
      </c>
      <c r="B36" s="4" t="s">
        <v>51</v>
      </c>
      <c r="C36" s="4" t="s">
        <v>118</v>
      </c>
      <c r="D36" s="8" t="s">
        <v>119</v>
      </c>
      <c r="E36" s="4" t="s">
        <v>43</v>
      </c>
      <c r="F36" s="9" t="s">
        <v>21</v>
      </c>
      <c r="G36" s="6">
        <v>1.375</v>
      </c>
      <c r="H36" s="10" t="s">
        <v>62</v>
      </c>
      <c r="I36" s="7"/>
      <c r="J36" s="6">
        <v>-5</v>
      </c>
    </row>
    <row r="37" spans="1:10" x14ac:dyDescent="0.25">
      <c r="A37" s="3">
        <v>42349</v>
      </c>
      <c r="B37" s="4" t="s">
        <v>51</v>
      </c>
      <c r="C37" s="4" t="s">
        <v>120</v>
      </c>
      <c r="D37" s="8" t="s">
        <v>121</v>
      </c>
      <c r="E37" s="4" t="s">
        <v>20</v>
      </c>
      <c r="F37" s="9" t="s">
        <v>122</v>
      </c>
      <c r="G37" s="6">
        <v>5</v>
      </c>
      <c r="H37" s="10" t="s">
        <v>4</v>
      </c>
      <c r="I37" s="7"/>
      <c r="J37" s="6">
        <v>-5</v>
      </c>
    </row>
    <row r="38" spans="1:10" x14ac:dyDescent="0.25">
      <c r="A38" s="3">
        <v>42350</v>
      </c>
      <c r="B38" s="4" t="s">
        <v>29</v>
      </c>
      <c r="C38" s="4" t="s">
        <v>123</v>
      </c>
      <c r="D38" s="4" t="s">
        <v>124</v>
      </c>
      <c r="E38" s="4" t="s">
        <v>8</v>
      </c>
      <c r="F38" s="9" t="s">
        <v>10</v>
      </c>
      <c r="G38" s="6">
        <v>2.25</v>
      </c>
      <c r="H38" s="9" t="s">
        <v>9</v>
      </c>
      <c r="I38" s="7">
        <v>1</v>
      </c>
      <c r="J38" s="6">
        <f>5*9/4</f>
        <v>11.25</v>
      </c>
    </row>
    <row r="39" spans="1:10" x14ac:dyDescent="0.25">
      <c r="A39" s="3">
        <v>42350</v>
      </c>
      <c r="B39" s="4" t="s">
        <v>11</v>
      </c>
      <c r="C39" s="4" t="s">
        <v>125</v>
      </c>
      <c r="D39" s="4" t="s">
        <v>126</v>
      </c>
      <c r="E39" s="4" t="s">
        <v>88</v>
      </c>
      <c r="F39" s="9" t="s">
        <v>107</v>
      </c>
      <c r="G39" s="6">
        <v>7</v>
      </c>
      <c r="H39" s="9" t="s">
        <v>57</v>
      </c>
      <c r="I39" s="7"/>
      <c r="J39" s="6">
        <v>-5</v>
      </c>
    </row>
    <row r="40" spans="1:10" x14ac:dyDescent="0.25">
      <c r="A40" s="3">
        <v>42352</v>
      </c>
      <c r="B40" s="4" t="s">
        <v>0</v>
      </c>
      <c r="C40" s="4" t="s">
        <v>127</v>
      </c>
      <c r="D40" s="4" t="s">
        <v>128</v>
      </c>
      <c r="E40" s="4" t="s">
        <v>129</v>
      </c>
      <c r="F40" s="9" t="s">
        <v>71</v>
      </c>
      <c r="G40" s="6">
        <v>4.5</v>
      </c>
      <c r="H40" s="9" t="s">
        <v>71</v>
      </c>
      <c r="I40" s="7"/>
      <c r="J40" s="6">
        <v>-5</v>
      </c>
    </row>
    <row r="41" spans="1:10" x14ac:dyDescent="0.25">
      <c r="A41" s="3">
        <v>42352</v>
      </c>
      <c r="B41" s="4" t="s">
        <v>0</v>
      </c>
      <c r="C41" s="4" t="s">
        <v>130</v>
      </c>
      <c r="D41" s="4" t="s">
        <v>131</v>
      </c>
      <c r="E41" s="4" t="s">
        <v>32</v>
      </c>
      <c r="F41" s="9" t="s">
        <v>4</v>
      </c>
      <c r="G41" s="6">
        <v>3.5</v>
      </c>
      <c r="H41" s="9" t="s">
        <v>9</v>
      </c>
      <c r="I41" s="7"/>
      <c r="J41" s="6">
        <v>-5</v>
      </c>
    </row>
    <row r="42" spans="1:10" x14ac:dyDescent="0.25">
      <c r="A42" s="3">
        <v>42352</v>
      </c>
      <c r="B42" s="4" t="s">
        <v>23</v>
      </c>
      <c r="C42" s="4" t="s">
        <v>132</v>
      </c>
      <c r="D42" s="4" t="s">
        <v>133</v>
      </c>
      <c r="E42" s="4" t="s">
        <v>129</v>
      </c>
      <c r="F42" s="9" t="s">
        <v>122</v>
      </c>
      <c r="G42" s="6">
        <v>5</v>
      </c>
      <c r="H42" s="9" t="s">
        <v>37</v>
      </c>
      <c r="I42" s="7">
        <v>1</v>
      </c>
      <c r="J42" s="6">
        <v>0.5</v>
      </c>
    </row>
    <row r="43" spans="1:10" x14ac:dyDescent="0.25">
      <c r="A43" s="3">
        <v>42353</v>
      </c>
      <c r="B43" s="4" t="s">
        <v>0</v>
      </c>
      <c r="C43" s="4" t="s">
        <v>134</v>
      </c>
      <c r="D43" s="4" t="s">
        <v>135</v>
      </c>
      <c r="E43" s="4" t="s">
        <v>32</v>
      </c>
      <c r="F43" s="9" t="s">
        <v>71</v>
      </c>
      <c r="G43" s="6">
        <v>4.5</v>
      </c>
      <c r="H43" s="9" t="s">
        <v>4</v>
      </c>
      <c r="I43" s="7"/>
      <c r="J43" s="6">
        <v>-5</v>
      </c>
    </row>
    <row r="44" spans="1:10" x14ac:dyDescent="0.25">
      <c r="A44" s="3">
        <v>42353</v>
      </c>
      <c r="B44" s="4" t="s">
        <v>0</v>
      </c>
      <c r="C44" s="4" t="s">
        <v>136</v>
      </c>
      <c r="D44" s="4" t="s">
        <v>102</v>
      </c>
      <c r="E44" s="4" t="s">
        <v>129</v>
      </c>
      <c r="F44" s="9" t="s">
        <v>4</v>
      </c>
      <c r="G44" s="6">
        <v>3.5</v>
      </c>
      <c r="H44" s="9" t="s">
        <v>5</v>
      </c>
      <c r="I44" s="7"/>
      <c r="J44" s="6">
        <v>-5</v>
      </c>
    </row>
    <row r="45" spans="1:10" x14ac:dyDescent="0.25">
      <c r="A45" s="3">
        <v>42354</v>
      </c>
      <c r="B45" s="4" t="s">
        <v>0</v>
      </c>
      <c r="C45" s="4" t="s">
        <v>137</v>
      </c>
      <c r="D45" s="4" t="s">
        <v>138</v>
      </c>
      <c r="E45" s="4" t="s">
        <v>8</v>
      </c>
      <c r="F45" s="9" t="s">
        <v>46</v>
      </c>
      <c r="G45" s="6">
        <v>1.5</v>
      </c>
      <c r="H45" s="9" t="s">
        <v>85</v>
      </c>
      <c r="I45" s="7">
        <v>1</v>
      </c>
      <c r="J45" s="6">
        <f>5*6/4</f>
        <v>7.5</v>
      </c>
    </row>
    <row r="46" spans="1:10" x14ac:dyDescent="0.25">
      <c r="A46" s="3">
        <v>42355</v>
      </c>
      <c r="B46" s="4" t="s">
        <v>0</v>
      </c>
      <c r="C46" s="4" t="s">
        <v>139</v>
      </c>
      <c r="D46" s="4" t="s">
        <v>90</v>
      </c>
      <c r="E46" s="4" t="s">
        <v>8</v>
      </c>
      <c r="F46" s="9" t="s">
        <v>10</v>
      </c>
      <c r="G46" s="6">
        <v>2.25</v>
      </c>
      <c r="H46" s="9" t="s">
        <v>10</v>
      </c>
      <c r="I46" s="7">
        <v>1</v>
      </c>
      <c r="J46" s="6">
        <f>5*9/4</f>
        <v>11.25</v>
      </c>
    </row>
    <row r="47" spans="1:10" x14ac:dyDescent="0.25">
      <c r="A47" s="3">
        <v>42356</v>
      </c>
      <c r="B47" s="4" t="s">
        <v>0</v>
      </c>
      <c r="C47" s="4" t="s">
        <v>140</v>
      </c>
      <c r="D47" s="4" t="s">
        <v>141</v>
      </c>
      <c r="E47" s="4" t="s">
        <v>8</v>
      </c>
      <c r="F47" s="9" t="s">
        <v>33</v>
      </c>
      <c r="G47" s="6">
        <v>1.1000000000000001</v>
      </c>
      <c r="H47" s="9" t="s">
        <v>142</v>
      </c>
      <c r="I47" s="7">
        <v>1</v>
      </c>
      <c r="J47" s="6">
        <f>5*11/10</f>
        <v>5.5</v>
      </c>
    </row>
    <row r="48" spans="1:10" x14ac:dyDescent="0.25">
      <c r="A48" s="3">
        <v>42356</v>
      </c>
      <c r="B48" s="4" t="s">
        <v>143</v>
      </c>
      <c r="C48" s="4" t="s">
        <v>144</v>
      </c>
      <c r="D48" s="4" t="s">
        <v>145</v>
      </c>
      <c r="E48" s="4" t="s">
        <v>20</v>
      </c>
      <c r="F48" s="9" t="s">
        <v>97</v>
      </c>
      <c r="G48" s="6">
        <v>14</v>
      </c>
      <c r="H48" s="9" t="s">
        <v>37</v>
      </c>
      <c r="I48" s="7">
        <v>1</v>
      </c>
      <c r="J48" s="6">
        <v>3.75</v>
      </c>
    </row>
    <row r="49" spans="1:10" x14ac:dyDescent="0.25">
      <c r="A49" s="3">
        <v>42357</v>
      </c>
      <c r="B49" s="4" t="s">
        <v>103</v>
      </c>
      <c r="C49" s="4" t="s">
        <v>146</v>
      </c>
      <c r="D49" s="4" t="s">
        <v>147</v>
      </c>
      <c r="E49" s="4" t="s">
        <v>20</v>
      </c>
      <c r="F49" s="9" t="s">
        <v>148</v>
      </c>
      <c r="G49" s="6">
        <v>11</v>
      </c>
      <c r="H49" s="9" t="s">
        <v>149</v>
      </c>
      <c r="I49" s="7">
        <v>1</v>
      </c>
      <c r="J49" s="6">
        <v>4.38</v>
      </c>
    </row>
    <row r="50" spans="1:10" x14ac:dyDescent="0.25">
      <c r="A50" s="3">
        <v>42359</v>
      </c>
      <c r="B50" s="4" t="s">
        <v>17</v>
      </c>
      <c r="C50" s="4" t="s">
        <v>150</v>
      </c>
      <c r="D50" s="4" t="s">
        <v>151</v>
      </c>
      <c r="E50" s="4" t="s">
        <v>8</v>
      </c>
      <c r="F50" s="9" t="s">
        <v>107</v>
      </c>
      <c r="G50" s="6">
        <v>7</v>
      </c>
      <c r="H50" s="9" t="s">
        <v>15</v>
      </c>
      <c r="I50" s="7">
        <v>1</v>
      </c>
      <c r="J50" s="6">
        <f>5*7/1</f>
        <v>35</v>
      </c>
    </row>
    <row r="51" spans="1:10" x14ac:dyDescent="0.25">
      <c r="A51" s="3">
        <v>42359</v>
      </c>
      <c r="B51" s="4" t="s">
        <v>23</v>
      </c>
      <c r="C51" s="4" t="s">
        <v>152</v>
      </c>
      <c r="D51" s="4" t="s">
        <v>153</v>
      </c>
      <c r="E51" s="4" t="s">
        <v>14</v>
      </c>
      <c r="F51" s="9" t="s">
        <v>80</v>
      </c>
      <c r="G51" s="6">
        <v>3</v>
      </c>
      <c r="H51" s="9" t="s">
        <v>107</v>
      </c>
      <c r="I51" s="7"/>
      <c r="J51" s="6">
        <v>-4</v>
      </c>
    </row>
    <row r="52" spans="1:10" x14ac:dyDescent="0.25">
      <c r="A52" s="3">
        <v>42359</v>
      </c>
      <c r="B52" s="4" t="s">
        <v>154</v>
      </c>
      <c r="C52" s="4" t="s">
        <v>155</v>
      </c>
      <c r="D52" s="4" t="s">
        <v>156</v>
      </c>
      <c r="E52" s="4" t="s">
        <v>129</v>
      </c>
      <c r="F52" s="9" t="s">
        <v>122</v>
      </c>
      <c r="G52" s="6">
        <v>5</v>
      </c>
      <c r="H52" s="9" t="s">
        <v>107</v>
      </c>
      <c r="I52" s="7"/>
      <c r="J52" s="6">
        <v>-1</v>
      </c>
    </row>
    <row r="53" spans="1:10" x14ac:dyDescent="0.25">
      <c r="A53" s="3">
        <v>42359</v>
      </c>
      <c r="B53" s="4" t="s">
        <v>154</v>
      </c>
      <c r="C53" s="4" t="s">
        <v>157</v>
      </c>
      <c r="D53" s="4" t="s">
        <v>158</v>
      </c>
      <c r="E53" s="4" t="s">
        <v>14</v>
      </c>
      <c r="F53" s="9" t="s">
        <v>15</v>
      </c>
      <c r="G53" s="6">
        <v>4</v>
      </c>
      <c r="H53" s="9" t="s">
        <v>71</v>
      </c>
      <c r="I53" s="7"/>
      <c r="J53" s="6">
        <v>-1</v>
      </c>
    </row>
    <row r="54" spans="1:10" x14ac:dyDescent="0.25">
      <c r="A54" s="3">
        <v>42364</v>
      </c>
      <c r="B54" s="4" t="s">
        <v>29</v>
      </c>
      <c r="C54" s="4" t="s">
        <v>159</v>
      </c>
      <c r="D54" s="4" t="s">
        <v>160</v>
      </c>
      <c r="E54" s="4" t="s">
        <v>129</v>
      </c>
      <c r="F54" s="9" t="s">
        <v>161</v>
      </c>
      <c r="G54" s="6">
        <v>1.875</v>
      </c>
      <c r="H54" s="9" t="s">
        <v>10</v>
      </c>
      <c r="I54" s="7"/>
      <c r="J54" s="6">
        <v>-5</v>
      </c>
    </row>
    <row r="55" spans="1:10" x14ac:dyDescent="0.25">
      <c r="A55" s="3">
        <v>42364</v>
      </c>
      <c r="B55" s="4" t="s">
        <v>11</v>
      </c>
      <c r="C55" s="4" t="s">
        <v>162</v>
      </c>
      <c r="D55" s="4" t="s">
        <v>163</v>
      </c>
      <c r="E55" s="4" t="s">
        <v>20</v>
      </c>
      <c r="F55" s="9" t="s">
        <v>80</v>
      </c>
      <c r="G55" s="6">
        <v>3</v>
      </c>
      <c r="H55" s="9" t="s">
        <v>122</v>
      </c>
      <c r="I55" s="7"/>
      <c r="J55" s="6">
        <v>-0.62</v>
      </c>
    </row>
    <row r="56" spans="1:10" x14ac:dyDescent="0.25">
      <c r="A56" s="3">
        <v>42364</v>
      </c>
      <c r="B56" s="4" t="s">
        <v>29</v>
      </c>
      <c r="C56" s="4" t="s">
        <v>164</v>
      </c>
      <c r="D56" s="4" t="s">
        <v>165</v>
      </c>
      <c r="E56" s="4" t="s">
        <v>43</v>
      </c>
      <c r="F56" s="9" t="s">
        <v>80</v>
      </c>
      <c r="G56" s="6">
        <v>3</v>
      </c>
      <c r="H56" s="9" t="s">
        <v>4</v>
      </c>
      <c r="I56" s="7"/>
      <c r="J56" s="6">
        <v>-5</v>
      </c>
    </row>
    <row r="57" spans="1:10" x14ac:dyDescent="0.25">
      <c r="A57" s="3">
        <v>42364</v>
      </c>
      <c r="B57" s="4" t="s">
        <v>51</v>
      </c>
      <c r="C57" s="4" t="s">
        <v>166</v>
      </c>
      <c r="D57" s="4" t="s">
        <v>167</v>
      </c>
      <c r="E57" s="4" t="s">
        <v>8</v>
      </c>
      <c r="F57" s="9" t="s">
        <v>62</v>
      </c>
      <c r="G57" s="6">
        <v>2</v>
      </c>
      <c r="H57" s="9" t="s">
        <v>62</v>
      </c>
      <c r="I57" s="7">
        <v>1</v>
      </c>
      <c r="J57" s="6">
        <f>5*2/1</f>
        <v>10</v>
      </c>
    </row>
    <row r="58" spans="1:10" x14ac:dyDescent="0.25">
      <c r="A58" s="3">
        <v>42364</v>
      </c>
      <c r="B58" s="4" t="s">
        <v>0</v>
      </c>
      <c r="C58" s="4" t="s">
        <v>168</v>
      </c>
      <c r="D58" s="4" t="s">
        <v>169</v>
      </c>
      <c r="E58" s="4" t="s">
        <v>117</v>
      </c>
      <c r="F58" s="9" t="s">
        <v>161</v>
      </c>
      <c r="G58" s="6">
        <v>1.875</v>
      </c>
      <c r="H58" s="9" t="s">
        <v>10</v>
      </c>
      <c r="I58" s="7"/>
      <c r="J58" s="6">
        <v>-5</v>
      </c>
    </row>
    <row r="59" spans="1:10" x14ac:dyDescent="0.25">
      <c r="A59" s="3">
        <v>42364</v>
      </c>
      <c r="B59" s="4" t="s">
        <v>11</v>
      </c>
      <c r="C59" s="4" t="s">
        <v>170</v>
      </c>
      <c r="D59" s="4" t="s">
        <v>171</v>
      </c>
      <c r="E59" s="4" t="s">
        <v>56</v>
      </c>
      <c r="F59" s="9" t="s">
        <v>71</v>
      </c>
      <c r="G59" s="6">
        <v>4.5</v>
      </c>
      <c r="H59" s="9" t="s">
        <v>36</v>
      </c>
      <c r="I59" s="7"/>
      <c r="J59" s="6">
        <v>-5</v>
      </c>
    </row>
    <row r="60" spans="1:10" x14ac:dyDescent="0.25">
      <c r="A60" s="3">
        <v>42365</v>
      </c>
      <c r="B60" s="4" t="s">
        <v>0</v>
      </c>
      <c r="C60" s="4" t="s">
        <v>172</v>
      </c>
      <c r="D60" s="4" t="s">
        <v>173</v>
      </c>
      <c r="E60" s="4" t="s">
        <v>20</v>
      </c>
      <c r="F60" s="9" t="s">
        <v>80</v>
      </c>
      <c r="G60" s="6">
        <v>3</v>
      </c>
      <c r="H60" s="9" t="s">
        <v>80</v>
      </c>
      <c r="I60" s="7"/>
      <c r="J60" s="6">
        <v>-5</v>
      </c>
    </row>
    <row r="61" spans="1:10" x14ac:dyDescent="0.25">
      <c r="A61" s="3">
        <v>42366</v>
      </c>
      <c r="B61" s="4" t="s">
        <v>0</v>
      </c>
      <c r="C61" s="4" t="s">
        <v>174</v>
      </c>
      <c r="D61" s="4" t="s">
        <v>175</v>
      </c>
      <c r="E61" s="4" t="s">
        <v>8</v>
      </c>
      <c r="F61" s="9" t="s">
        <v>10</v>
      </c>
      <c r="G61" s="6">
        <v>2.25</v>
      </c>
      <c r="H61" s="9" t="s">
        <v>161</v>
      </c>
      <c r="I61" s="7"/>
      <c r="J61" s="6">
        <f>5*9/4</f>
        <v>11.25</v>
      </c>
    </row>
    <row r="62" spans="1:10" x14ac:dyDescent="0.25">
      <c r="A62" s="3">
        <v>42366</v>
      </c>
      <c r="B62" s="4" t="s">
        <v>11</v>
      </c>
      <c r="C62" s="4" t="s">
        <v>176</v>
      </c>
      <c r="D62" s="4" t="s">
        <v>177</v>
      </c>
      <c r="E62" s="4" t="s">
        <v>43</v>
      </c>
      <c r="F62" s="9" t="s">
        <v>40</v>
      </c>
      <c r="G62" s="6">
        <v>10</v>
      </c>
      <c r="H62" s="9" t="s">
        <v>148</v>
      </c>
      <c r="I62" s="7"/>
      <c r="J62" s="6">
        <v>-5</v>
      </c>
    </row>
    <row r="63" spans="1:10" x14ac:dyDescent="0.25">
      <c r="A63" s="3">
        <v>42367</v>
      </c>
      <c r="B63" s="4" t="s">
        <v>103</v>
      </c>
      <c r="C63" s="4" t="s">
        <v>178</v>
      </c>
      <c r="D63" s="4" t="s">
        <v>179</v>
      </c>
      <c r="E63" s="4" t="s">
        <v>32</v>
      </c>
      <c r="F63" s="9" t="s">
        <v>58</v>
      </c>
      <c r="G63" s="6">
        <v>8</v>
      </c>
      <c r="H63" s="9" t="s">
        <v>40</v>
      </c>
      <c r="I63" s="7"/>
      <c r="J63" s="6">
        <v>-5</v>
      </c>
    </row>
    <row r="64" spans="1:10" x14ac:dyDescent="0.25">
      <c r="A64" s="3">
        <v>42367</v>
      </c>
      <c r="B64" s="4" t="s">
        <v>180</v>
      </c>
      <c r="C64" s="4" t="s">
        <v>181</v>
      </c>
      <c r="D64" s="4" t="s">
        <v>182</v>
      </c>
      <c r="E64" s="4" t="s">
        <v>117</v>
      </c>
      <c r="F64" s="9" t="s">
        <v>62</v>
      </c>
      <c r="G64" s="6">
        <v>2</v>
      </c>
      <c r="H64" s="9" t="s">
        <v>62</v>
      </c>
      <c r="I64" s="7"/>
      <c r="J64" s="6">
        <v>-5</v>
      </c>
    </row>
    <row r="65" spans="1:10" x14ac:dyDescent="0.25">
      <c r="A65" s="3">
        <v>42367</v>
      </c>
      <c r="B65" s="4" t="s">
        <v>51</v>
      </c>
      <c r="C65" s="4" t="s">
        <v>183</v>
      </c>
      <c r="D65" s="4" t="s">
        <v>184</v>
      </c>
      <c r="E65" s="4" t="s">
        <v>20</v>
      </c>
      <c r="F65" s="9" t="s">
        <v>10</v>
      </c>
      <c r="G65" s="6">
        <v>2.25</v>
      </c>
      <c r="H65" s="9" t="s">
        <v>185</v>
      </c>
      <c r="I65" s="7"/>
      <c r="J65" s="6">
        <v>-5</v>
      </c>
    </row>
    <row r="66" spans="1:10" x14ac:dyDescent="0.25">
      <c r="A66" s="3">
        <v>42368</v>
      </c>
      <c r="B66" s="4" t="s">
        <v>0</v>
      </c>
      <c r="C66" s="4" t="s">
        <v>186</v>
      </c>
      <c r="D66" s="4" t="s">
        <v>187</v>
      </c>
      <c r="E66" s="4" t="s">
        <v>20</v>
      </c>
      <c r="F66" s="9" t="s">
        <v>142</v>
      </c>
      <c r="G66" s="6">
        <v>1.2</v>
      </c>
      <c r="H66" s="9" t="s">
        <v>22</v>
      </c>
      <c r="I66" s="7"/>
      <c r="J66" s="6">
        <v>-5</v>
      </c>
    </row>
    <row r="67" spans="1:10" x14ac:dyDescent="0.25">
      <c r="A67" s="3">
        <v>42368</v>
      </c>
      <c r="B67" s="4" t="s">
        <v>51</v>
      </c>
      <c r="C67" s="4" t="s">
        <v>188</v>
      </c>
      <c r="D67" s="4" t="s">
        <v>189</v>
      </c>
      <c r="E67" s="4" t="s">
        <v>3</v>
      </c>
      <c r="F67" s="9" t="s">
        <v>62</v>
      </c>
      <c r="G67" s="6">
        <v>2</v>
      </c>
      <c r="H67" s="9" t="s">
        <v>185</v>
      </c>
      <c r="I67" s="7"/>
      <c r="J67" s="6">
        <v>-5</v>
      </c>
    </row>
    <row r="68" spans="1:10" x14ac:dyDescent="0.25">
      <c r="A68" s="3">
        <v>42369</v>
      </c>
      <c r="B68" s="4" t="s">
        <v>0</v>
      </c>
      <c r="C68" s="4" t="s">
        <v>190</v>
      </c>
      <c r="D68" s="4" t="s">
        <v>191</v>
      </c>
      <c r="E68" s="4" t="s">
        <v>32</v>
      </c>
      <c r="F68" s="9" t="s">
        <v>9</v>
      </c>
      <c r="G68" s="6">
        <v>2.5</v>
      </c>
      <c r="H68" s="9" t="s">
        <v>80</v>
      </c>
      <c r="I68" s="7"/>
      <c r="J68" s="6">
        <v>-5</v>
      </c>
    </row>
    <row r="69" spans="1:10" x14ac:dyDescent="0.25">
      <c r="A69" s="3">
        <v>42369</v>
      </c>
      <c r="B69" s="4" t="s">
        <v>51</v>
      </c>
      <c r="C69" s="4" t="s">
        <v>192</v>
      </c>
      <c r="D69" s="4" t="s">
        <v>25</v>
      </c>
      <c r="E69" s="4" t="s">
        <v>8</v>
      </c>
      <c r="F69" s="9" t="s">
        <v>185</v>
      </c>
      <c r="G69" s="6">
        <v>2.75</v>
      </c>
      <c r="H69" s="9" t="s">
        <v>9</v>
      </c>
      <c r="I69" s="7">
        <v>1</v>
      </c>
      <c r="J69" s="6">
        <f>5*11/4</f>
        <v>13.75</v>
      </c>
    </row>
    <row r="70" spans="1:10" x14ac:dyDescent="0.25">
      <c r="A70" s="3">
        <v>42370</v>
      </c>
      <c r="B70" s="4" t="s">
        <v>0</v>
      </c>
      <c r="C70" s="4" t="s">
        <v>193</v>
      </c>
      <c r="D70" s="4" t="s">
        <v>194</v>
      </c>
      <c r="E70" s="4" t="s">
        <v>8</v>
      </c>
      <c r="F70" s="9" t="s">
        <v>85</v>
      </c>
      <c r="G70" s="6">
        <v>1.75</v>
      </c>
      <c r="H70" s="9" t="s">
        <v>80</v>
      </c>
      <c r="I70" s="7">
        <v>1</v>
      </c>
      <c r="J70" s="6">
        <f>5*7/4</f>
        <v>8.75</v>
      </c>
    </row>
    <row r="71" spans="1:10" x14ac:dyDescent="0.25">
      <c r="A71" s="3">
        <v>42370</v>
      </c>
      <c r="B71" s="4" t="s">
        <v>29</v>
      </c>
      <c r="C71" s="4" t="s">
        <v>195</v>
      </c>
      <c r="D71" s="4" t="s">
        <v>196</v>
      </c>
      <c r="E71" s="4" t="s">
        <v>26</v>
      </c>
      <c r="F71" s="9" t="s">
        <v>80</v>
      </c>
      <c r="G71" s="6">
        <v>3</v>
      </c>
      <c r="H71" s="9" t="s">
        <v>4</v>
      </c>
      <c r="I71" s="7"/>
      <c r="J71" s="6">
        <v>-5</v>
      </c>
    </row>
    <row r="72" spans="1:10" x14ac:dyDescent="0.25">
      <c r="A72" s="3">
        <v>42370</v>
      </c>
      <c r="B72" s="4" t="s">
        <v>11</v>
      </c>
      <c r="C72" s="4" t="s">
        <v>197</v>
      </c>
      <c r="D72" s="4" t="s">
        <v>198</v>
      </c>
      <c r="E72" s="4" t="s">
        <v>129</v>
      </c>
      <c r="F72" s="9" t="s">
        <v>16</v>
      </c>
      <c r="G72" s="6">
        <v>5.5</v>
      </c>
      <c r="H72" s="9" t="s">
        <v>16</v>
      </c>
      <c r="I72" s="7">
        <v>1</v>
      </c>
      <c r="J72" s="6">
        <v>0.94</v>
      </c>
    </row>
    <row r="73" spans="1:10" x14ac:dyDescent="0.25">
      <c r="A73" s="3">
        <v>42370</v>
      </c>
      <c r="B73" s="4" t="s">
        <v>11</v>
      </c>
      <c r="C73" s="4" t="s">
        <v>199</v>
      </c>
      <c r="D73" s="4" t="s">
        <v>200</v>
      </c>
      <c r="E73" s="4" t="s">
        <v>8</v>
      </c>
      <c r="F73" s="9" t="s">
        <v>58</v>
      </c>
      <c r="G73" s="6">
        <v>8</v>
      </c>
      <c r="H73" s="9" t="s">
        <v>40</v>
      </c>
      <c r="I73" s="7">
        <v>1</v>
      </c>
      <c r="J73" s="6">
        <v>25</v>
      </c>
    </row>
    <row r="74" spans="1:10" x14ac:dyDescent="0.25">
      <c r="A74" s="3">
        <v>42370</v>
      </c>
      <c r="B74" s="4" t="s">
        <v>154</v>
      </c>
      <c r="C74" s="4" t="s">
        <v>201</v>
      </c>
      <c r="D74" s="4" t="s">
        <v>202</v>
      </c>
      <c r="E74" s="4" t="s">
        <v>8</v>
      </c>
      <c r="F74" s="9" t="s">
        <v>62</v>
      </c>
      <c r="G74" s="6">
        <v>2</v>
      </c>
      <c r="H74" s="9" t="s">
        <v>185</v>
      </c>
      <c r="I74" s="7">
        <v>1</v>
      </c>
      <c r="J74" s="6">
        <f>1*2/1</f>
        <v>2</v>
      </c>
    </row>
    <row r="75" spans="1:10" x14ac:dyDescent="0.25">
      <c r="A75" s="3">
        <v>42371</v>
      </c>
      <c r="B75" s="4" t="s">
        <v>98</v>
      </c>
      <c r="C75" s="4" t="s">
        <v>203</v>
      </c>
      <c r="D75" s="4" t="s">
        <v>204</v>
      </c>
      <c r="E75" s="4" t="s">
        <v>8</v>
      </c>
      <c r="F75" s="9" t="s">
        <v>58</v>
      </c>
      <c r="G75" s="6">
        <v>8</v>
      </c>
      <c r="H75" s="9" t="s">
        <v>37</v>
      </c>
      <c r="I75" s="7">
        <v>1</v>
      </c>
      <c r="J75" s="6">
        <v>25</v>
      </c>
    </row>
    <row r="76" spans="1:10" x14ac:dyDescent="0.25">
      <c r="A76" s="3">
        <v>42371</v>
      </c>
      <c r="B76" s="4" t="s">
        <v>51</v>
      </c>
      <c r="C76" s="4" t="s">
        <v>205</v>
      </c>
      <c r="D76" s="4" t="s">
        <v>206</v>
      </c>
      <c r="E76" s="4" t="s">
        <v>129</v>
      </c>
      <c r="F76" s="9" t="s">
        <v>9</v>
      </c>
      <c r="G76" s="6">
        <v>2.5</v>
      </c>
      <c r="H76" s="9" t="s">
        <v>15</v>
      </c>
      <c r="I76" s="7"/>
      <c r="J76" s="6">
        <v>-5</v>
      </c>
    </row>
    <row r="77" spans="1:10" x14ac:dyDescent="0.25">
      <c r="A77" s="3">
        <v>42371</v>
      </c>
      <c r="B77" s="4" t="s">
        <v>154</v>
      </c>
      <c r="C77" s="4" t="s">
        <v>207</v>
      </c>
      <c r="D77" s="4" t="s">
        <v>208</v>
      </c>
      <c r="E77" s="4" t="s">
        <v>26</v>
      </c>
      <c r="F77" s="9" t="s">
        <v>80</v>
      </c>
      <c r="G77" s="6">
        <v>3</v>
      </c>
      <c r="H77" s="9" t="s">
        <v>80</v>
      </c>
      <c r="I77" s="7"/>
      <c r="J77" s="6">
        <v>-1</v>
      </c>
    </row>
    <row r="78" spans="1:10" x14ac:dyDescent="0.25">
      <c r="A78" s="3">
        <v>42371</v>
      </c>
      <c r="B78" s="4" t="s">
        <v>103</v>
      </c>
      <c r="C78" s="4" t="s">
        <v>209</v>
      </c>
      <c r="D78" s="4" t="s">
        <v>210</v>
      </c>
      <c r="E78" s="4" t="s">
        <v>129</v>
      </c>
      <c r="F78" s="9" t="s">
        <v>58</v>
      </c>
      <c r="G78" s="6">
        <v>8</v>
      </c>
      <c r="H78" s="9" t="s">
        <v>58</v>
      </c>
      <c r="I78" s="7">
        <v>1</v>
      </c>
      <c r="J78" s="6">
        <v>2.5</v>
      </c>
    </row>
    <row r="79" spans="1:10" x14ac:dyDescent="0.25">
      <c r="A79" s="3">
        <v>42372</v>
      </c>
      <c r="B79" s="4" t="s">
        <v>51</v>
      </c>
      <c r="C79" s="4" t="s">
        <v>211</v>
      </c>
      <c r="D79" s="4" t="s">
        <v>212</v>
      </c>
      <c r="E79" s="4" t="s">
        <v>20</v>
      </c>
      <c r="F79" s="9" t="s">
        <v>10</v>
      </c>
      <c r="G79" s="6">
        <v>2.25</v>
      </c>
      <c r="H79" s="9" t="s">
        <v>122</v>
      </c>
      <c r="I79" s="7"/>
      <c r="J79" s="6">
        <v>-5</v>
      </c>
    </row>
    <row r="80" spans="1:10" x14ac:dyDescent="0.25">
      <c r="A80" s="3">
        <v>42372</v>
      </c>
      <c r="B80" s="4" t="s">
        <v>213</v>
      </c>
      <c r="C80" s="4" t="s">
        <v>214</v>
      </c>
      <c r="D80" s="4" t="s">
        <v>215</v>
      </c>
      <c r="E80" s="4" t="s">
        <v>129</v>
      </c>
      <c r="F80" s="9" t="s">
        <v>10</v>
      </c>
      <c r="G80" s="6">
        <v>2.25</v>
      </c>
      <c r="H80" s="9" t="s">
        <v>185</v>
      </c>
      <c r="I80" s="7"/>
      <c r="J80" s="6">
        <v>-5</v>
      </c>
    </row>
    <row r="81" spans="1:10" x14ac:dyDescent="0.25">
      <c r="A81" s="3">
        <v>42372</v>
      </c>
      <c r="B81" s="4" t="s">
        <v>216</v>
      </c>
      <c r="C81" s="4" t="s">
        <v>217</v>
      </c>
      <c r="D81" s="4" t="s">
        <v>218</v>
      </c>
      <c r="E81" s="4" t="s">
        <v>3</v>
      </c>
      <c r="F81" s="9" t="s">
        <v>219</v>
      </c>
      <c r="G81" s="6">
        <v>50</v>
      </c>
      <c r="H81" s="9" t="s">
        <v>220</v>
      </c>
      <c r="I81" s="7"/>
      <c r="J81" s="6">
        <v>-2</v>
      </c>
    </row>
    <row r="82" spans="1:10" x14ac:dyDescent="0.25">
      <c r="A82" s="3">
        <v>42372</v>
      </c>
      <c r="B82" s="4" t="s">
        <v>23</v>
      </c>
      <c r="C82" s="4" t="s">
        <v>221</v>
      </c>
      <c r="D82" s="4" t="s">
        <v>222</v>
      </c>
      <c r="E82" s="4" t="s">
        <v>223</v>
      </c>
      <c r="F82" s="10"/>
      <c r="G82" s="6"/>
      <c r="H82" s="9" t="s">
        <v>65</v>
      </c>
      <c r="I82" s="7"/>
      <c r="J82" s="6">
        <v>0</v>
      </c>
    </row>
    <row r="83" spans="1:10" x14ac:dyDescent="0.25">
      <c r="A83" s="3">
        <v>42373</v>
      </c>
      <c r="B83" s="4" t="s">
        <v>29</v>
      </c>
      <c r="C83" s="4" t="s">
        <v>224</v>
      </c>
      <c r="D83" s="4" t="s">
        <v>225</v>
      </c>
      <c r="E83" s="4" t="s">
        <v>8</v>
      </c>
      <c r="F83" s="9" t="s">
        <v>122</v>
      </c>
      <c r="G83" s="6">
        <v>5</v>
      </c>
      <c r="H83" s="9" t="s">
        <v>80</v>
      </c>
      <c r="I83" s="7">
        <v>1</v>
      </c>
      <c r="J83" s="6">
        <f>5*5/1</f>
        <v>25</v>
      </c>
    </row>
    <row r="84" spans="1:10" x14ac:dyDescent="0.25">
      <c r="A84" s="3">
        <v>42373</v>
      </c>
      <c r="B84" s="4" t="s">
        <v>51</v>
      </c>
      <c r="C84" s="4" t="s">
        <v>226</v>
      </c>
      <c r="D84" s="4" t="s">
        <v>227</v>
      </c>
      <c r="E84" s="4" t="s">
        <v>56</v>
      </c>
      <c r="F84" s="9" t="s">
        <v>15</v>
      </c>
      <c r="G84" s="6">
        <v>4</v>
      </c>
      <c r="H84" s="9" t="s">
        <v>5</v>
      </c>
      <c r="I84" s="7"/>
      <c r="J84" s="6">
        <v>-5</v>
      </c>
    </row>
    <row r="85" spans="1:10" x14ac:dyDescent="0.25">
      <c r="A85" s="3">
        <v>42373</v>
      </c>
      <c r="B85" s="4" t="s">
        <v>228</v>
      </c>
      <c r="C85" s="4" t="s">
        <v>134</v>
      </c>
      <c r="D85" s="4" t="s">
        <v>133</v>
      </c>
      <c r="E85" s="4" t="s">
        <v>14</v>
      </c>
      <c r="F85" s="9" t="s">
        <v>40</v>
      </c>
      <c r="G85" s="6">
        <v>10</v>
      </c>
      <c r="H85" s="9" t="s">
        <v>97</v>
      </c>
      <c r="I85" s="7"/>
      <c r="J85" s="6">
        <v>-4</v>
      </c>
    </row>
    <row r="86" spans="1:10" x14ac:dyDescent="0.25">
      <c r="A86" s="3">
        <v>42374</v>
      </c>
      <c r="B86" s="4" t="s">
        <v>29</v>
      </c>
      <c r="C86" s="4" t="s">
        <v>229</v>
      </c>
      <c r="D86" s="4" t="s">
        <v>84</v>
      </c>
      <c r="E86" s="4" t="s">
        <v>43</v>
      </c>
      <c r="F86" s="9" t="s">
        <v>46</v>
      </c>
      <c r="G86" s="6">
        <v>1.5</v>
      </c>
      <c r="H86" s="9" t="s">
        <v>85</v>
      </c>
      <c r="I86" s="7"/>
      <c r="J86" s="6">
        <v>-5</v>
      </c>
    </row>
    <row r="87" spans="1:10" x14ac:dyDescent="0.25">
      <c r="A87" s="3">
        <v>42374</v>
      </c>
      <c r="B87" s="4" t="s">
        <v>51</v>
      </c>
      <c r="C87" s="4" t="s">
        <v>230</v>
      </c>
      <c r="D87" s="4" t="s">
        <v>231</v>
      </c>
      <c r="E87" s="4" t="s">
        <v>8</v>
      </c>
      <c r="F87" s="9" t="s">
        <v>33</v>
      </c>
      <c r="G87" s="6">
        <v>1.1000000000000001</v>
      </c>
      <c r="H87" s="9" t="s">
        <v>50</v>
      </c>
      <c r="I87" s="7">
        <v>1</v>
      </c>
      <c r="J87" s="6">
        <f>5*11/10</f>
        <v>5.5</v>
      </c>
    </row>
    <row r="88" spans="1:10" x14ac:dyDescent="0.25">
      <c r="A88" s="3">
        <v>42375</v>
      </c>
      <c r="B88" s="4" t="s">
        <v>0</v>
      </c>
      <c r="C88" s="4" t="s">
        <v>232</v>
      </c>
      <c r="D88" s="4" t="s">
        <v>233</v>
      </c>
      <c r="E88" s="4" t="s">
        <v>56</v>
      </c>
      <c r="F88" s="9" t="s">
        <v>62</v>
      </c>
      <c r="G88" s="6">
        <v>2</v>
      </c>
      <c r="H88" s="9" t="s">
        <v>10</v>
      </c>
      <c r="I88" s="7"/>
      <c r="J88" s="6">
        <v>-5</v>
      </c>
    </row>
    <row r="89" spans="1:10" x14ac:dyDescent="0.25">
      <c r="A89" s="3">
        <v>42375</v>
      </c>
      <c r="B89" s="4" t="s">
        <v>154</v>
      </c>
      <c r="C89" s="4" t="s">
        <v>234</v>
      </c>
      <c r="D89" s="4" t="s">
        <v>102</v>
      </c>
      <c r="E89" s="4" t="s">
        <v>8</v>
      </c>
      <c r="F89" s="9" t="s">
        <v>80</v>
      </c>
      <c r="G89" s="6">
        <v>3</v>
      </c>
      <c r="H89" s="9" t="s">
        <v>71</v>
      </c>
      <c r="I89" s="7">
        <v>1</v>
      </c>
      <c r="J89" s="6">
        <f>1*3/1</f>
        <v>3</v>
      </c>
    </row>
    <row r="90" spans="1:10" x14ac:dyDescent="0.25">
      <c r="A90" s="3">
        <v>42377</v>
      </c>
      <c r="B90" s="4" t="s">
        <v>0</v>
      </c>
      <c r="C90" s="4" t="s">
        <v>235</v>
      </c>
      <c r="D90" s="4" t="s">
        <v>236</v>
      </c>
      <c r="E90" s="4" t="s">
        <v>129</v>
      </c>
      <c r="F90" s="9" t="s">
        <v>46</v>
      </c>
      <c r="G90" s="6">
        <v>1.5</v>
      </c>
      <c r="H90" s="9" t="s">
        <v>185</v>
      </c>
      <c r="I90" s="7"/>
      <c r="J90" s="6">
        <v>-5</v>
      </c>
    </row>
    <row r="91" spans="1:10" x14ac:dyDescent="0.25">
      <c r="A91" s="3">
        <v>42378</v>
      </c>
      <c r="B91" s="4" t="s">
        <v>237</v>
      </c>
      <c r="C91" s="4" t="s">
        <v>238</v>
      </c>
      <c r="D91" s="4" t="s">
        <v>239</v>
      </c>
      <c r="E91" s="4" t="s">
        <v>3</v>
      </c>
      <c r="F91" s="9" t="s">
        <v>65</v>
      </c>
      <c r="G91" s="6">
        <v>25</v>
      </c>
      <c r="H91" s="9" t="s">
        <v>240</v>
      </c>
      <c r="I91" s="7"/>
      <c r="J91" s="6">
        <v>-5</v>
      </c>
    </row>
    <row r="92" spans="1:10" x14ac:dyDescent="0.25">
      <c r="A92" s="3">
        <v>42378</v>
      </c>
      <c r="B92" s="4" t="s">
        <v>241</v>
      </c>
      <c r="C92" s="4" t="s">
        <v>242</v>
      </c>
      <c r="D92" s="4" t="s">
        <v>243</v>
      </c>
      <c r="E92" s="4" t="s">
        <v>20</v>
      </c>
      <c r="F92" s="9" t="s">
        <v>71</v>
      </c>
      <c r="G92" s="6">
        <v>4.5</v>
      </c>
      <c r="H92" s="9" t="s">
        <v>244</v>
      </c>
      <c r="I92" s="7">
        <v>1</v>
      </c>
      <c r="J92" s="6">
        <v>0.31</v>
      </c>
    </row>
    <row r="93" spans="1:10" x14ac:dyDescent="0.25">
      <c r="A93" s="3">
        <v>42378</v>
      </c>
      <c r="B93" s="4" t="s">
        <v>0</v>
      </c>
      <c r="C93" s="4" t="s">
        <v>245</v>
      </c>
      <c r="D93" s="4" t="s">
        <v>246</v>
      </c>
      <c r="E93" s="4" t="s">
        <v>20</v>
      </c>
      <c r="F93" s="9" t="s">
        <v>85</v>
      </c>
      <c r="G93" s="6">
        <v>1.75</v>
      </c>
      <c r="H93" s="9" t="s">
        <v>10</v>
      </c>
      <c r="I93" s="7"/>
      <c r="J93" s="6">
        <v>-5</v>
      </c>
    </row>
    <row r="94" spans="1:10" x14ac:dyDescent="0.25">
      <c r="A94" s="3">
        <v>42380</v>
      </c>
      <c r="B94" s="4" t="s">
        <v>213</v>
      </c>
      <c r="C94" s="4" t="s">
        <v>247</v>
      </c>
      <c r="D94" s="4" t="s">
        <v>248</v>
      </c>
      <c r="E94" s="4" t="s">
        <v>32</v>
      </c>
      <c r="F94" s="9" t="s">
        <v>148</v>
      </c>
      <c r="G94" s="6">
        <v>11</v>
      </c>
      <c r="H94" s="9" t="s">
        <v>71</v>
      </c>
      <c r="I94" s="7"/>
      <c r="J94" s="6">
        <v>-5</v>
      </c>
    </row>
    <row r="95" spans="1:10" x14ac:dyDescent="0.25">
      <c r="A95" s="3">
        <v>42380</v>
      </c>
      <c r="B95" s="4" t="s">
        <v>51</v>
      </c>
      <c r="C95" s="4" t="s">
        <v>136</v>
      </c>
      <c r="D95" s="4" t="s">
        <v>249</v>
      </c>
      <c r="E95" s="4" t="s">
        <v>8</v>
      </c>
      <c r="F95" s="9" t="s">
        <v>9</v>
      </c>
      <c r="G95" s="6">
        <v>2.5</v>
      </c>
      <c r="H95" s="9" t="s">
        <v>9</v>
      </c>
      <c r="I95" s="7">
        <v>1</v>
      </c>
      <c r="J95" s="6">
        <f>5*5/2</f>
        <v>12.5</v>
      </c>
    </row>
    <row r="96" spans="1:10" x14ac:dyDescent="0.25">
      <c r="A96" s="3">
        <v>42382</v>
      </c>
      <c r="B96" s="4" t="s">
        <v>0</v>
      </c>
      <c r="C96" s="4" t="s">
        <v>250</v>
      </c>
      <c r="D96" s="4" t="s">
        <v>102</v>
      </c>
      <c r="E96" s="4" t="s">
        <v>14</v>
      </c>
      <c r="F96" s="9" t="s">
        <v>33</v>
      </c>
      <c r="G96" s="6">
        <v>1.1000000000000001</v>
      </c>
      <c r="H96" s="9" t="s">
        <v>46</v>
      </c>
      <c r="I96" s="7"/>
      <c r="J96" s="6">
        <v>-5</v>
      </c>
    </row>
    <row r="97" spans="1:10" x14ac:dyDescent="0.25">
      <c r="A97" s="3">
        <v>42382</v>
      </c>
      <c r="B97" s="4" t="s">
        <v>228</v>
      </c>
      <c r="C97" s="4" t="s">
        <v>251</v>
      </c>
      <c r="D97" s="4" t="s">
        <v>252</v>
      </c>
      <c r="E97" s="4" t="s">
        <v>26</v>
      </c>
      <c r="F97" s="9" t="s">
        <v>122</v>
      </c>
      <c r="G97" s="6">
        <v>5</v>
      </c>
      <c r="H97" s="9" t="s">
        <v>108</v>
      </c>
      <c r="I97" s="7"/>
      <c r="J97" s="6">
        <v>-4</v>
      </c>
    </row>
    <row r="98" spans="1:10" x14ac:dyDescent="0.25">
      <c r="A98" s="3">
        <v>42383</v>
      </c>
      <c r="B98" s="4" t="s">
        <v>0</v>
      </c>
      <c r="C98" s="4" t="s">
        <v>253</v>
      </c>
      <c r="D98" s="4" t="s">
        <v>35</v>
      </c>
      <c r="E98" s="4" t="s">
        <v>8</v>
      </c>
      <c r="F98" s="9" t="s">
        <v>21</v>
      </c>
      <c r="G98" s="6">
        <v>1.375</v>
      </c>
      <c r="H98" s="9" t="s">
        <v>62</v>
      </c>
      <c r="I98" s="7">
        <v>1</v>
      </c>
      <c r="J98" s="6">
        <f>5*11/8</f>
        <v>6.875</v>
      </c>
    </row>
    <row r="99" spans="1:10" x14ac:dyDescent="0.25">
      <c r="A99" s="3">
        <v>42383</v>
      </c>
      <c r="B99" s="4" t="s">
        <v>51</v>
      </c>
      <c r="C99" s="4" t="s">
        <v>254</v>
      </c>
      <c r="D99" s="4" t="s">
        <v>255</v>
      </c>
      <c r="E99" s="4" t="s">
        <v>32</v>
      </c>
      <c r="F99" s="9" t="s">
        <v>185</v>
      </c>
      <c r="G99" s="6">
        <v>2.75</v>
      </c>
      <c r="H99" s="9" t="s">
        <v>62</v>
      </c>
      <c r="I99" s="7"/>
      <c r="J99" s="6">
        <v>-5</v>
      </c>
    </row>
    <row r="100" spans="1:10" x14ac:dyDescent="0.25">
      <c r="A100" s="3">
        <v>42384</v>
      </c>
      <c r="B100" s="4" t="s">
        <v>29</v>
      </c>
      <c r="C100" s="4" t="s">
        <v>256</v>
      </c>
      <c r="D100" s="4" t="s">
        <v>257</v>
      </c>
      <c r="E100" s="4" t="s">
        <v>8</v>
      </c>
      <c r="F100" s="9" t="s">
        <v>5</v>
      </c>
      <c r="G100" s="6">
        <v>3.3333333333333335</v>
      </c>
      <c r="H100" s="9" t="s">
        <v>4</v>
      </c>
      <c r="I100" s="7">
        <v>1</v>
      </c>
      <c r="J100" s="6">
        <f>5*100/30</f>
        <v>16.666666666666668</v>
      </c>
    </row>
    <row r="101" spans="1:10" x14ac:dyDescent="0.25">
      <c r="A101" s="3">
        <v>42384</v>
      </c>
      <c r="B101" s="4" t="s">
        <v>51</v>
      </c>
      <c r="C101" s="4" t="s">
        <v>258</v>
      </c>
      <c r="D101" s="4" t="s">
        <v>49</v>
      </c>
      <c r="E101" s="4" t="s">
        <v>8</v>
      </c>
      <c r="F101" s="9" t="s">
        <v>10</v>
      </c>
      <c r="G101" s="6">
        <v>2.25</v>
      </c>
      <c r="H101" s="9" t="s">
        <v>15</v>
      </c>
      <c r="I101" s="7">
        <v>1</v>
      </c>
      <c r="J101" s="6">
        <f>5*9/4</f>
        <v>11.25</v>
      </c>
    </row>
    <row r="102" spans="1:10" x14ac:dyDescent="0.25">
      <c r="A102" s="3">
        <v>42384</v>
      </c>
      <c r="B102" s="4" t="s">
        <v>259</v>
      </c>
      <c r="C102" s="4" t="s">
        <v>260</v>
      </c>
      <c r="D102" s="4" t="s">
        <v>261</v>
      </c>
      <c r="E102" s="4" t="s">
        <v>56</v>
      </c>
      <c r="F102" s="9" t="s">
        <v>57</v>
      </c>
      <c r="G102" s="6">
        <v>12</v>
      </c>
      <c r="H102" s="9" t="s">
        <v>57</v>
      </c>
      <c r="I102" s="7"/>
      <c r="J102" s="6">
        <v>-4</v>
      </c>
    </row>
    <row r="103" spans="1:10" x14ac:dyDescent="0.25">
      <c r="A103" s="3">
        <v>42385</v>
      </c>
      <c r="B103" s="4" t="s">
        <v>29</v>
      </c>
      <c r="C103" s="4" t="s">
        <v>262</v>
      </c>
      <c r="D103" s="4" t="s">
        <v>263</v>
      </c>
      <c r="E103" s="4" t="s">
        <v>8</v>
      </c>
      <c r="F103" s="9" t="s">
        <v>75</v>
      </c>
      <c r="G103" s="6">
        <v>0.83333333333333337</v>
      </c>
      <c r="H103" s="9" t="s">
        <v>46</v>
      </c>
      <c r="I103" s="7">
        <v>1</v>
      </c>
      <c r="J103" s="6">
        <f>5*5/6</f>
        <v>4.166666666666667</v>
      </c>
    </row>
    <row r="104" spans="1:10" x14ac:dyDescent="0.25">
      <c r="A104" s="3">
        <v>42385</v>
      </c>
      <c r="B104" s="4" t="s">
        <v>51</v>
      </c>
      <c r="C104" s="4" t="s">
        <v>264</v>
      </c>
      <c r="D104" s="4" t="s">
        <v>265</v>
      </c>
      <c r="E104" s="4" t="s">
        <v>56</v>
      </c>
      <c r="F104" s="9" t="s">
        <v>62</v>
      </c>
      <c r="G104" s="6">
        <v>2</v>
      </c>
      <c r="H104" s="9" t="s">
        <v>10</v>
      </c>
      <c r="I104" s="7"/>
      <c r="J104" s="6">
        <v>-5</v>
      </c>
    </row>
    <row r="105" spans="1:10" x14ac:dyDescent="0.25">
      <c r="A105" s="3">
        <v>42385</v>
      </c>
      <c r="B105" s="4" t="s">
        <v>51</v>
      </c>
      <c r="C105" s="4" t="s">
        <v>266</v>
      </c>
      <c r="D105" s="4" t="s">
        <v>267</v>
      </c>
      <c r="E105" s="4" t="s">
        <v>129</v>
      </c>
      <c r="F105" s="9" t="s">
        <v>85</v>
      </c>
      <c r="G105" s="6">
        <v>1.75</v>
      </c>
      <c r="H105" s="9" t="s">
        <v>85</v>
      </c>
      <c r="I105" s="7"/>
      <c r="J105" s="6">
        <v>-5</v>
      </c>
    </row>
    <row r="106" spans="1:10" x14ac:dyDescent="0.25">
      <c r="A106" s="3">
        <v>42385</v>
      </c>
      <c r="B106" s="4" t="s">
        <v>0</v>
      </c>
      <c r="C106" s="4" t="s">
        <v>268</v>
      </c>
      <c r="D106" s="8" t="s">
        <v>110</v>
      </c>
      <c r="E106" s="4" t="s">
        <v>43</v>
      </c>
      <c r="F106" s="9" t="s">
        <v>46</v>
      </c>
      <c r="G106" s="6">
        <v>1.5</v>
      </c>
      <c r="H106" s="9" t="s">
        <v>62</v>
      </c>
      <c r="I106" s="7"/>
      <c r="J106" s="6">
        <v>-5</v>
      </c>
    </row>
    <row r="107" spans="1:10" x14ac:dyDescent="0.25">
      <c r="A107" s="3">
        <v>42386</v>
      </c>
      <c r="B107" s="4" t="s">
        <v>154</v>
      </c>
      <c r="C107" s="4" t="s">
        <v>269</v>
      </c>
      <c r="D107" s="8" t="s">
        <v>270</v>
      </c>
      <c r="E107" s="4" t="s">
        <v>43</v>
      </c>
      <c r="F107" s="9" t="s">
        <v>9</v>
      </c>
      <c r="G107" s="6">
        <v>2.5</v>
      </c>
      <c r="H107" s="9" t="s">
        <v>185</v>
      </c>
      <c r="I107" s="7"/>
      <c r="J107" s="6">
        <v>-1</v>
      </c>
    </row>
    <row r="108" spans="1:10" x14ac:dyDescent="0.25">
      <c r="A108" s="3">
        <v>42386</v>
      </c>
      <c r="B108" s="4" t="s">
        <v>271</v>
      </c>
      <c r="C108" s="4" t="s">
        <v>272</v>
      </c>
      <c r="D108" s="8" t="s">
        <v>169</v>
      </c>
      <c r="E108" s="4" t="s">
        <v>43</v>
      </c>
      <c r="F108" s="9" t="s">
        <v>273</v>
      </c>
      <c r="G108" s="6">
        <v>7.5</v>
      </c>
      <c r="H108" s="9" t="s">
        <v>37</v>
      </c>
      <c r="I108" s="7"/>
      <c r="J108" s="6">
        <v>-4</v>
      </c>
    </row>
    <row r="109" spans="1:10" x14ac:dyDescent="0.25">
      <c r="A109" s="3">
        <v>42386</v>
      </c>
      <c r="B109" s="4" t="s">
        <v>23</v>
      </c>
      <c r="C109" s="4" t="s">
        <v>274</v>
      </c>
      <c r="D109" s="8" t="s">
        <v>275</v>
      </c>
      <c r="E109" s="4" t="s">
        <v>43</v>
      </c>
      <c r="F109" s="9" t="s">
        <v>40</v>
      </c>
      <c r="G109" s="6">
        <v>10</v>
      </c>
      <c r="H109" s="9" t="s">
        <v>57</v>
      </c>
      <c r="I109" s="7"/>
      <c r="J109" s="6">
        <v>-4</v>
      </c>
    </row>
    <row r="110" spans="1:10" x14ac:dyDescent="0.25">
      <c r="A110" s="3">
        <v>42388</v>
      </c>
      <c r="B110" s="4" t="s">
        <v>276</v>
      </c>
      <c r="C110" s="4" t="s">
        <v>277</v>
      </c>
      <c r="D110" s="4" t="s">
        <v>278</v>
      </c>
      <c r="E110" s="4" t="s">
        <v>43</v>
      </c>
      <c r="F110" s="9" t="s">
        <v>185</v>
      </c>
      <c r="G110" s="6">
        <v>2.75</v>
      </c>
      <c r="H110" s="9" t="s">
        <v>9</v>
      </c>
      <c r="I110" s="7"/>
      <c r="J110" s="6">
        <v>-4</v>
      </c>
    </row>
    <row r="111" spans="1:10" x14ac:dyDescent="0.25">
      <c r="A111" s="3">
        <v>42388</v>
      </c>
      <c r="B111" s="4" t="s">
        <v>279</v>
      </c>
      <c r="C111" s="4" t="s">
        <v>280</v>
      </c>
      <c r="D111" s="4" t="s">
        <v>281</v>
      </c>
      <c r="E111" s="4" t="s">
        <v>8</v>
      </c>
      <c r="F111" s="9" t="s">
        <v>62</v>
      </c>
      <c r="G111" s="6">
        <v>2</v>
      </c>
      <c r="H111" s="9" t="s">
        <v>62</v>
      </c>
      <c r="I111" s="7">
        <v>1</v>
      </c>
      <c r="J111" s="6">
        <f>4*2/1</f>
        <v>8</v>
      </c>
    </row>
    <row r="112" spans="1:10" x14ac:dyDescent="0.25">
      <c r="A112" s="3">
        <v>42389</v>
      </c>
      <c r="B112" s="4" t="s">
        <v>282</v>
      </c>
      <c r="C112" s="4" t="s">
        <v>283</v>
      </c>
      <c r="D112" s="4" t="s">
        <v>284</v>
      </c>
      <c r="E112" s="4" t="s">
        <v>20</v>
      </c>
      <c r="F112" s="9" t="s">
        <v>58</v>
      </c>
      <c r="G112" s="6">
        <v>8</v>
      </c>
      <c r="H112" s="9" t="s">
        <v>273</v>
      </c>
      <c r="I112" s="7">
        <v>1</v>
      </c>
      <c r="J112" s="6">
        <v>2</v>
      </c>
    </row>
    <row r="113" spans="1:10" x14ac:dyDescent="0.25">
      <c r="A113" s="3">
        <v>42389</v>
      </c>
      <c r="B113" s="4" t="s">
        <v>23</v>
      </c>
      <c r="C113" s="4" t="s">
        <v>285</v>
      </c>
      <c r="D113" s="4" t="s">
        <v>286</v>
      </c>
      <c r="E113" s="4" t="s">
        <v>88</v>
      </c>
      <c r="F113" s="9" t="s">
        <v>40</v>
      </c>
      <c r="G113" s="6">
        <v>10</v>
      </c>
      <c r="H113" s="9" t="s">
        <v>273</v>
      </c>
      <c r="I113" s="7"/>
      <c r="J113" s="6">
        <v>-4</v>
      </c>
    </row>
    <row r="114" spans="1:10" x14ac:dyDescent="0.25">
      <c r="A114" s="3">
        <v>42390</v>
      </c>
      <c r="B114" s="4" t="s">
        <v>287</v>
      </c>
      <c r="C114" s="4" t="s">
        <v>288</v>
      </c>
      <c r="D114" s="4" t="s">
        <v>289</v>
      </c>
      <c r="E114" s="4" t="s">
        <v>129</v>
      </c>
      <c r="F114" s="9" t="s">
        <v>148</v>
      </c>
      <c r="G114" s="6">
        <v>11</v>
      </c>
      <c r="H114" s="9" t="s">
        <v>40</v>
      </c>
      <c r="I114" s="7">
        <v>1</v>
      </c>
      <c r="J114" s="6">
        <v>3</v>
      </c>
    </row>
    <row r="115" spans="1:10" x14ac:dyDescent="0.25">
      <c r="A115" s="3">
        <v>42390</v>
      </c>
      <c r="B115" s="4" t="s">
        <v>11</v>
      </c>
      <c r="C115" s="4" t="s">
        <v>290</v>
      </c>
      <c r="D115" s="4" t="s">
        <v>39</v>
      </c>
      <c r="E115" s="4" t="s">
        <v>32</v>
      </c>
      <c r="F115" s="9" t="s">
        <v>71</v>
      </c>
      <c r="G115" s="6">
        <v>4.5</v>
      </c>
      <c r="H115" s="9" t="s">
        <v>36</v>
      </c>
      <c r="I115" s="7"/>
      <c r="J115" s="6">
        <v>-5</v>
      </c>
    </row>
    <row r="116" spans="1:10" x14ac:dyDescent="0.25">
      <c r="A116" s="3">
        <v>42390</v>
      </c>
      <c r="B116" s="4" t="s">
        <v>154</v>
      </c>
      <c r="C116" s="4" t="s">
        <v>76</v>
      </c>
      <c r="D116" s="4" t="s">
        <v>291</v>
      </c>
      <c r="E116" s="4" t="s">
        <v>43</v>
      </c>
      <c r="F116" s="9" t="s">
        <v>185</v>
      </c>
      <c r="G116" s="6">
        <v>2.75</v>
      </c>
      <c r="H116" s="9" t="s">
        <v>185</v>
      </c>
      <c r="I116" s="7"/>
      <c r="J116" s="6">
        <v>-1</v>
      </c>
    </row>
    <row r="117" spans="1:10" x14ac:dyDescent="0.25">
      <c r="A117" s="3">
        <v>42391</v>
      </c>
      <c r="B117" s="4" t="s">
        <v>292</v>
      </c>
      <c r="C117" s="4" t="s">
        <v>293</v>
      </c>
      <c r="D117" s="4" t="s">
        <v>261</v>
      </c>
      <c r="E117" s="4" t="s">
        <v>8</v>
      </c>
      <c r="F117" s="5" t="s">
        <v>294</v>
      </c>
      <c r="G117" s="6">
        <v>0.8</v>
      </c>
      <c r="H117" s="4" t="s">
        <v>61</v>
      </c>
      <c r="I117" s="7">
        <v>1</v>
      </c>
      <c r="J117" s="6">
        <f>5*4/5</f>
        <v>4</v>
      </c>
    </row>
    <row r="118" spans="1:10" x14ac:dyDescent="0.25">
      <c r="A118" s="3">
        <v>42391</v>
      </c>
      <c r="B118" s="4" t="s">
        <v>0</v>
      </c>
      <c r="C118" s="4" t="s">
        <v>295</v>
      </c>
      <c r="D118" s="4" t="s">
        <v>92</v>
      </c>
      <c r="E118" s="4" t="s">
        <v>43</v>
      </c>
      <c r="F118" s="5" t="s">
        <v>185</v>
      </c>
      <c r="G118" s="6">
        <v>2.75</v>
      </c>
      <c r="H118" s="4" t="s">
        <v>62</v>
      </c>
      <c r="I118" s="7"/>
      <c r="J118" s="6">
        <v>-5</v>
      </c>
    </row>
    <row r="119" spans="1:10" x14ac:dyDescent="0.25">
      <c r="A119" s="3">
        <v>42391</v>
      </c>
      <c r="B119" s="4" t="s">
        <v>296</v>
      </c>
      <c r="C119" s="4" t="s">
        <v>297</v>
      </c>
      <c r="D119" s="4" t="s">
        <v>84</v>
      </c>
      <c r="E119" s="4" t="s">
        <v>106</v>
      </c>
      <c r="F119" s="5" t="s">
        <v>97</v>
      </c>
      <c r="G119" s="6">
        <v>14</v>
      </c>
      <c r="H119" s="4" t="s">
        <v>27</v>
      </c>
      <c r="I119" s="7"/>
      <c r="J119" s="6">
        <v>-3</v>
      </c>
    </row>
    <row r="120" spans="1:10" x14ac:dyDescent="0.25">
      <c r="A120" s="3">
        <v>42392</v>
      </c>
      <c r="B120" s="4" t="s">
        <v>0</v>
      </c>
      <c r="C120" s="4" t="s">
        <v>298</v>
      </c>
      <c r="D120" s="4" t="s">
        <v>299</v>
      </c>
      <c r="E120" s="4" t="s">
        <v>3</v>
      </c>
      <c r="F120" s="5" t="s">
        <v>161</v>
      </c>
      <c r="G120" s="6">
        <v>1.875</v>
      </c>
      <c r="H120" s="4" t="s">
        <v>62</v>
      </c>
      <c r="I120" s="7"/>
      <c r="J120" s="6">
        <v>-5</v>
      </c>
    </row>
    <row r="121" spans="1:10" x14ac:dyDescent="0.25">
      <c r="A121" s="3">
        <v>42392</v>
      </c>
      <c r="B121" s="4" t="s">
        <v>300</v>
      </c>
      <c r="C121" s="4" t="s">
        <v>301</v>
      </c>
      <c r="D121" s="4" t="s">
        <v>302</v>
      </c>
      <c r="E121" s="4" t="s">
        <v>129</v>
      </c>
      <c r="F121" s="5" t="s">
        <v>28</v>
      </c>
      <c r="G121" s="6">
        <v>16</v>
      </c>
      <c r="H121" s="4" t="s">
        <v>149</v>
      </c>
      <c r="I121" s="7">
        <v>1</v>
      </c>
      <c r="J121" s="6">
        <v>4.5</v>
      </c>
    </row>
    <row r="122" spans="1:10" x14ac:dyDescent="0.25">
      <c r="A122" s="3">
        <v>42392</v>
      </c>
      <c r="B122" s="4" t="s">
        <v>51</v>
      </c>
      <c r="C122" s="4" t="s">
        <v>303</v>
      </c>
      <c r="D122" s="4" t="s">
        <v>304</v>
      </c>
      <c r="E122" s="4" t="s">
        <v>43</v>
      </c>
      <c r="F122" s="5" t="s">
        <v>122</v>
      </c>
      <c r="G122" s="6">
        <v>5</v>
      </c>
      <c r="H122" s="4" t="s">
        <v>71</v>
      </c>
      <c r="I122" s="7"/>
      <c r="J122" s="6">
        <v>-5</v>
      </c>
    </row>
    <row r="123" spans="1:10" x14ac:dyDescent="0.25">
      <c r="A123" s="3">
        <v>42392</v>
      </c>
      <c r="B123" s="4" t="s">
        <v>154</v>
      </c>
      <c r="C123" s="4" t="s">
        <v>305</v>
      </c>
      <c r="D123" s="8" t="s">
        <v>306</v>
      </c>
      <c r="E123" s="4" t="s">
        <v>26</v>
      </c>
      <c r="F123" s="9" t="s">
        <v>80</v>
      </c>
      <c r="G123" s="6">
        <v>3</v>
      </c>
      <c r="H123" s="9" t="s">
        <v>15</v>
      </c>
      <c r="I123" s="7"/>
      <c r="J123" s="6">
        <v>-1</v>
      </c>
    </row>
    <row r="124" spans="1:10" x14ac:dyDescent="0.25">
      <c r="A124" s="3">
        <v>42394</v>
      </c>
      <c r="B124" s="4" t="s">
        <v>0</v>
      </c>
      <c r="C124" s="4" t="s">
        <v>307</v>
      </c>
      <c r="D124" s="4" t="s">
        <v>249</v>
      </c>
      <c r="E124" s="4" t="s">
        <v>26</v>
      </c>
      <c r="F124" s="9" t="s">
        <v>10</v>
      </c>
      <c r="G124" s="6">
        <v>2.25</v>
      </c>
      <c r="H124" s="9" t="s">
        <v>62</v>
      </c>
      <c r="I124" s="7"/>
      <c r="J124" s="6">
        <v>-5</v>
      </c>
    </row>
    <row r="125" spans="1:10" x14ac:dyDescent="0.25">
      <c r="A125" s="3">
        <v>42394</v>
      </c>
      <c r="B125" s="4" t="s">
        <v>11</v>
      </c>
      <c r="C125" s="4" t="s">
        <v>308</v>
      </c>
      <c r="D125" s="4" t="s">
        <v>171</v>
      </c>
      <c r="E125" s="4" t="s">
        <v>3</v>
      </c>
      <c r="F125" s="10" t="s">
        <v>15</v>
      </c>
      <c r="G125" s="6">
        <v>4</v>
      </c>
      <c r="H125" s="9" t="s">
        <v>71</v>
      </c>
      <c r="I125" s="7"/>
      <c r="J125" s="6">
        <v>-5</v>
      </c>
    </row>
    <row r="126" spans="1:10" x14ac:dyDescent="0.25">
      <c r="A126" s="3">
        <v>42394</v>
      </c>
      <c r="B126" s="4" t="s">
        <v>0</v>
      </c>
      <c r="C126" s="4" t="s">
        <v>309</v>
      </c>
      <c r="D126" s="8" t="s">
        <v>310</v>
      </c>
      <c r="E126" s="4" t="s">
        <v>129</v>
      </c>
      <c r="F126" s="9" t="s">
        <v>10</v>
      </c>
      <c r="G126" s="6">
        <v>2.25</v>
      </c>
      <c r="H126" s="9" t="s">
        <v>62</v>
      </c>
      <c r="I126" s="7"/>
      <c r="J126" s="6">
        <v>-5</v>
      </c>
    </row>
    <row r="127" spans="1:10" x14ac:dyDescent="0.25">
      <c r="A127" s="3">
        <v>42394</v>
      </c>
      <c r="B127" s="4" t="s">
        <v>11</v>
      </c>
      <c r="C127" s="4" t="s">
        <v>311</v>
      </c>
      <c r="D127" s="8" t="s">
        <v>312</v>
      </c>
      <c r="E127" s="4" t="s">
        <v>112</v>
      </c>
      <c r="F127" s="9" t="s">
        <v>107</v>
      </c>
      <c r="G127" s="6">
        <v>7</v>
      </c>
      <c r="H127" s="9" t="s">
        <v>107</v>
      </c>
      <c r="I127" s="7"/>
      <c r="J127" s="6">
        <v>-5</v>
      </c>
    </row>
    <row r="128" spans="1:10" x14ac:dyDescent="0.25">
      <c r="A128" s="3">
        <v>42395</v>
      </c>
      <c r="B128" s="4" t="s">
        <v>0</v>
      </c>
      <c r="C128" s="4" t="s">
        <v>313</v>
      </c>
      <c r="D128" s="4" t="s">
        <v>314</v>
      </c>
      <c r="E128" s="4" t="s">
        <v>223</v>
      </c>
      <c r="F128" s="4"/>
      <c r="G128" s="4"/>
      <c r="H128" s="4" t="s">
        <v>15</v>
      </c>
      <c r="I128" s="7"/>
      <c r="J128" s="6">
        <v>0</v>
      </c>
    </row>
    <row r="129" spans="1:10" x14ac:dyDescent="0.25">
      <c r="A129" s="3">
        <v>42395</v>
      </c>
      <c r="B129" s="4" t="s">
        <v>11</v>
      </c>
      <c r="C129" s="4" t="s">
        <v>315</v>
      </c>
      <c r="D129" s="4" t="s">
        <v>316</v>
      </c>
      <c r="E129" s="4" t="s">
        <v>8</v>
      </c>
      <c r="F129" s="5" t="s">
        <v>107</v>
      </c>
      <c r="G129" s="6">
        <v>7</v>
      </c>
      <c r="H129" s="4" t="s">
        <v>16</v>
      </c>
      <c r="I129" s="7">
        <v>1</v>
      </c>
      <c r="J129" s="6">
        <v>21.88</v>
      </c>
    </row>
    <row r="130" spans="1:10" x14ac:dyDescent="0.25">
      <c r="A130" s="3">
        <v>42396</v>
      </c>
      <c r="B130" s="4" t="s">
        <v>213</v>
      </c>
      <c r="C130" s="4" t="s">
        <v>317</v>
      </c>
      <c r="D130" s="4" t="s">
        <v>318</v>
      </c>
      <c r="E130" s="4" t="s">
        <v>20</v>
      </c>
      <c r="F130" s="9" t="s">
        <v>319</v>
      </c>
      <c r="G130" s="6">
        <v>0.9</v>
      </c>
      <c r="H130" s="4" t="s">
        <v>94</v>
      </c>
      <c r="I130" s="7"/>
      <c r="J130" s="6">
        <v>-5</v>
      </c>
    </row>
    <row r="131" spans="1:10" x14ac:dyDescent="0.25">
      <c r="A131" s="3">
        <v>42396</v>
      </c>
      <c r="B131" s="4" t="s">
        <v>51</v>
      </c>
      <c r="C131" s="4" t="s">
        <v>320</v>
      </c>
      <c r="D131" s="4" t="s">
        <v>321</v>
      </c>
      <c r="E131" s="4" t="s">
        <v>20</v>
      </c>
      <c r="F131" s="9" t="s">
        <v>85</v>
      </c>
      <c r="G131" s="6">
        <v>1.75</v>
      </c>
      <c r="H131" s="4" t="s">
        <v>62</v>
      </c>
      <c r="I131" s="7"/>
      <c r="J131" s="6">
        <v>-5</v>
      </c>
    </row>
    <row r="132" spans="1:10" x14ac:dyDescent="0.25">
      <c r="A132" s="3">
        <v>42397</v>
      </c>
      <c r="B132" s="4" t="s">
        <v>0</v>
      </c>
      <c r="C132" s="4" t="s">
        <v>322</v>
      </c>
      <c r="D132" s="4" t="s">
        <v>323</v>
      </c>
      <c r="E132" s="4" t="s">
        <v>129</v>
      </c>
      <c r="F132" s="9" t="s">
        <v>4</v>
      </c>
      <c r="G132" s="6">
        <v>3.5</v>
      </c>
      <c r="H132" s="9" t="s">
        <v>4</v>
      </c>
      <c r="I132" s="7"/>
      <c r="J132" s="6">
        <v>-5</v>
      </c>
    </row>
    <row r="133" spans="1:10" x14ac:dyDescent="0.25">
      <c r="A133" s="3">
        <v>42397</v>
      </c>
      <c r="B133" s="4" t="s">
        <v>11</v>
      </c>
      <c r="C133" s="4" t="s">
        <v>324</v>
      </c>
      <c r="D133" s="4" t="s">
        <v>325</v>
      </c>
      <c r="E133" s="4" t="s">
        <v>106</v>
      </c>
      <c r="F133" s="9" t="s">
        <v>57</v>
      </c>
      <c r="G133" s="6">
        <v>12</v>
      </c>
      <c r="H133" s="9" t="s">
        <v>58</v>
      </c>
      <c r="I133" s="7"/>
      <c r="J133" s="6">
        <v>-5</v>
      </c>
    </row>
    <row r="134" spans="1:10" x14ac:dyDescent="0.25">
      <c r="A134" s="3">
        <v>42398</v>
      </c>
      <c r="B134" s="4" t="s">
        <v>0</v>
      </c>
      <c r="C134" s="4" t="s">
        <v>326</v>
      </c>
      <c r="D134" s="4" t="s">
        <v>327</v>
      </c>
      <c r="E134" s="4" t="s">
        <v>129</v>
      </c>
      <c r="F134" s="9" t="s">
        <v>94</v>
      </c>
      <c r="G134" s="6">
        <v>0.90909090909090906</v>
      </c>
      <c r="H134" s="9" t="s">
        <v>33</v>
      </c>
      <c r="I134" s="7"/>
      <c r="J134" s="6">
        <v>-5</v>
      </c>
    </row>
    <row r="135" spans="1:10" x14ac:dyDescent="0.25">
      <c r="A135" s="3">
        <v>42398</v>
      </c>
      <c r="B135" s="4" t="s">
        <v>328</v>
      </c>
      <c r="C135" s="4" t="s">
        <v>329</v>
      </c>
      <c r="D135" s="4" t="s">
        <v>330</v>
      </c>
      <c r="E135" s="4" t="s">
        <v>3</v>
      </c>
      <c r="F135" s="9" t="s">
        <v>185</v>
      </c>
      <c r="G135" s="6">
        <v>2.75</v>
      </c>
      <c r="H135" s="9" t="s">
        <v>10</v>
      </c>
      <c r="I135" s="7"/>
      <c r="J135" s="6">
        <v>-5</v>
      </c>
    </row>
    <row r="136" spans="1:10" x14ac:dyDescent="0.25">
      <c r="A136" s="3">
        <v>42399</v>
      </c>
      <c r="B136" s="4" t="s">
        <v>29</v>
      </c>
      <c r="C136" s="4" t="s">
        <v>331</v>
      </c>
      <c r="D136" s="4" t="s">
        <v>332</v>
      </c>
      <c r="E136" s="4" t="s">
        <v>20</v>
      </c>
      <c r="F136" s="9" t="s">
        <v>10</v>
      </c>
      <c r="G136" s="6">
        <v>2.25</v>
      </c>
      <c r="H136" s="9" t="s">
        <v>148</v>
      </c>
      <c r="I136" s="7"/>
      <c r="J136" s="6">
        <v>-5</v>
      </c>
    </row>
    <row r="137" spans="1:10" x14ac:dyDescent="0.25">
      <c r="A137" s="3">
        <v>42399</v>
      </c>
      <c r="B137" s="4" t="s">
        <v>51</v>
      </c>
      <c r="C137" s="4" t="s">
        <v>333</v>
      </c>
      <c r="D137" s="4" t="s">
        <v>334</v>
      </c>
      <c r="E137" s="4" t="s">
        <v>26</v>
      </c>
      <c r="F137" s="9" t="s">
        <v>9</v>
      </c>
      <c r="G137" s="6">
        <v>2.5</v>
      </c>
      <c r="H137" s="9" t="s">
        <v>185</v>
      </c>
      <c r="I137" s="7"/>
      <c r="J137" s="6">
        <v>-5</v>
      </c>
    </row>
    <row r="138" spans="1:10" x14ac:dyDescent="0.25">
      <c r="A138" s="3">
        <v>42399</v>
      </c>
      <c r="B138" s="4" t="s">
        <v>335</v>
      </c>
      <c r="C138" s="4" t="s">
        <v>336</v>
      </c>
      <c r="D138" s="4" t="s">
        <v>337</v>
      </c>
      <c r="E138" s="4" t="s">
        <v>3</v>
      </c>
      <c r="F138" s="9" t="s">
        <v>273</v>
      </c>
      <c r="G138" s="6">
        <v>7.5</v>
      </c>
      <c r="H138" s="9" t="s">
        <v>40</v>
      </c>
      <c r="I138" s="7"/>
      <c r="J138" s="6">
        <v>-5</v>
      </c>
    </row>
    <row r="139" spans="1:10" x14ac:dyDescent="0.25">
      <c r="A139" s="3">
        <v>42402</v>
      </c>
      <c r="B139" s="4" t="s">
        <v>0</v>
      </c>
      <c r="C139" s="4" t="s">
        <v>338</v>
      </c>
      <c r="D139" s="4" t="s">
        <v>339</v>
      </c>
      <c r="E139" s="4" t="s">
        <v>20</v>
      </c>
      <c r="F139" s="9" t="s">
        <v>161</v>
      </c>
      <c r="G139" s="6">
        <v>1.875</v>
      </c>
      <c r="H139" s="9" t="s">
        <v>85</v>
      </c>
      <c r="I139" s="7"/>
      <c r="J139" s="6">
        <v>-5</v>
      </c>
    </row>
    <row r="140" spans="1:10" x14ac:dyDescent="0.25">
      <c r="A140" s="3">
        <v>42402</v>
      </c>
      <c r="B140" s="4" t="s">
        <v>328</v>
      </c>
      <c r="C140" s="4" t="s">
        <v>340</v>
      </c>
      <c r="D140" s="4" t="s">
        <v>341</v>
      </c>
      <c r="E140" s="4" t="s">
        <v>129</v>
      </c>
      <c r="F140" s="9" t="s">
        <v>10</v>
      </c>
      <c r="G140" s="6">
        <v>2.25</v>
      </c>
      <c r="H140" s="9" t="s">
        <v>62</v>
      </c>
      <c r="I140" s="7"/>
      <c r="J140" s="6">
        <v>-5</v>
      </c>
    </row>
    <row r="141" spans="1:10" x14ac:dyDescent="0.25">
      <c r="A141" s="3">
        <v>42404</v>
      </c>
      <c r="B141" s="4" t="s">
        <v>0</v>
      </c>
      <c r="C141" s="4" t="s">
        <v>342</v>
      </c>
      <c r="D141" s="4" t="s">
        <v>343</v>
      </c>
      <c r="E141" s="4" t="s">
        <v>8</v>
      </c>
      <c r="F141" s="5" t="s">
        <v>22</v>
      </c>
      <c r="G141" s="6">
        <v>1.625</v>
      </c>
      <c r="H141" s="4" t="s">
        <v>62</v>
      </c>
      <c r="I141" s="7">
        <v>1</v>
      </c>
      <c r="J141" s="6">
        <f>5*13/8</f>
        <v>8.125</v>
      </c>
    </row>
    <row r="142" spans="1:10" x14ac:dyDescent="0.25">
      <c r="A142" s="3">
        <v>42404</v>
      </c>
      <c r="B142" s="4" t="s">
        <v>0</v>
      </c>
      <c r="C142" s="4" t="s">
        <v>344</v>
      </c>
      <c r="D142" s="4" t="s">
        <v>345</v>
      </c>
      <c r="E142" s="4" t="s">
        <v>129</v>
      </c>
      <c r="F142" s="5" t="s">
        <v>85</v>
      </c>
      <c r="G142" s="6">
        <v>1.75</v>
      </c>
      <c r="H142" s="4" t="s">
        <v>46</v>
      </c>
      <c r="I142" s="7"/>
      <c r="J142" s="6">
        <v>-5</v>
      </c>
    </row>
    <row r="143" spans="1:10" x14ac:dyDescent="0.25">
      <c r="A143" s="3">
        <v>42404</v>
      </c>
      <c r="B143" s="4" t="s">
        <v>346</v>
      </c>
      <c r="C143" s="4" t="s">
        <v>347</v>
      </c>
      <c r="D143" s="4" t="s">
        <v>348</v>
      </c>
      <c r="E143" s="4" t="s">
        <v>43</v>
      </c>
      <c r="F143" s="5" t="s">
        <v>107</v>
      </c>
      <c r="G143" s="6">
        <v>7</v>
      </c>
      <c r="H143" s="4" t="s">
        <v>107</v>
      </c>
      <c r="I143" s="7"/>
      <c r="J143" s="6">
        <v>-4</v>
      </c>
    </row>
    <row r="144" spans="1:10" x14ac:dyDescent="0.25">
      <c r="A144" s="3">
        <v>42405</v>
      </c>
      <c r="B144" s="4" t="s">
        <v>0</v>
      </c>
      <c r="C144" s="4" t="s">
        <v>349</v>
      </c>
      <c r="D144" s="4" t="s">
        <v>350</v>
      </c>
      <c r="E144" s="4" t="s">
        <v>20</v>
      </c>
      <c r="F144" s="5" t="s">
        <v>62</v>
      </c>
      <c r="G144" s="6">
        <v>2</v>
      </c>
      <c r="H144" s="4" t="s">
        <v>185</v>
      </c>
      <c r="I144" s="7"/>
      <c r="J144" s="6">
        <v>-5</v>
      </c>
    </row>
    <row r="145" spans="1:10" x14ac:dyDescent="0.25">
      <c r="A145" s="3">
        <v>42405</v>
      </c>
      <c r="B145" s="4" t="s">
        <v>0</v>
      </c>
      <c r="C145" s="4" t="s">
        <v>351</v>
      </c>
      <c r="D145" s="4" t="s">
        <v>352</v>
      </c>
      <c r="E145" s="4" t="s">
        <v>8</v>
      </c>
      <c r="F145" s="5" t="s">
        <v>10</v>
      </c>
      <c r="G145" s="6">
        <v>2.25</v>
      </c>
      <c r="H145" s="4" t="s">
        <v>80</v>
      </c>
      <c r="I145" s="7">
        <v>1</v>
      </c>
      <c r="J145" s="6">
        <f>5*9/4</f>
        <v>11.25</v>
      </c>
    </row>
    <row r="146" spans="1:10" x14ac:dyDescent="0.25">
      <c r="A146" s="3">
        <v>42405</v>
      </c>
      <c r="B146" s="4" t="s">
        <v>51</v>
      </c>
      <c r="C146" s="4" t="s">
        <v>353</v>
      </c>
      <c r="D146" s="4" t="s">
        <v>354</v>
      </c>
      <c r="E146" s="4" t="s">
        <v>20</v>
      </c>
      <c r="F146" s="5" t="s">
        <v>85</v>
      </c>
      <c r="G146" s="6">
        <v>1.75</v>
      </c>
      <c r="H146" s="4" t="s">
        <v>161</v>
      </c>
      <c r="I146" s="7"/>
      <c r="J146" s="6">
        <v>-5</v>
      </c>
    </row>
    <row r="147" spans="1:10" x14ac:dyDescent="0.25">
      <c r="A147" s="3">
        <v>42406</v>
      </c>
      <c r="B147" s="4" t="s">
        <v>0</v>
      </c>
      <c r="C147" s="4" t="s">
        <v>355</v>
      </c>
      <c r="D147" s="4" t="s">
        <v>356</v>
      </c>
      <c r="E147" s="4" t="s">
        <v>43</v>
      </c>
      <c r="F147" s="5" t="s">
        <v>80</v>
      </c>
      <c r="G147" s="6">
        <v>3</v>
      </c>
      <c r="H147" s="4" t="s">
        <v>80</v>
      </c>
      <c r="I147" s="7"/>
      <c r="J147" s="6">
        <v>-5</v>
      </c>
    </row>
    <row r="148" spans="1:10" x14ac:dyDescent="0.25">
      <c r="A148" s="3">
        <v>42406</v>
      </c>
      <c r="B148" s="4" t="s">
        <v>0</v>
      </c>
      <c r="C148" s="4" t="s">
        <v>357</v>
      </c>
      <c r="D148" s="4" t="s">
        <v>358</v>
      </c>
      <c r="E148" s="4" t="s">
        <v>129</v>
      </c>
      <c r="F148" s="5" t="s">
        <v>33</v>
      </c>
      <c r="G148" s="6">
        <v>1.1000000000000001</v>
      </c>
      <c r="H148" s="4" t="s">
        <v>22</v>
      </c>
      <c r="I148" s="7"/>
      <c r="J148" s="6">
        <v>-5</v>
      </c>
    </row>
    <row r="149" spans="1:10" x14ac:dyDescent="0.25">
      <c r="A149" s="3">
        <v>42406</v>
      </c>
      <c r="B149" s="4" t="s">
        <v>359</v>
      </c>
      <c r="C149" s="4" t="s">
        <v>360</v>
      </c>
      <c r="D149" s="4" t="s">
        <v>210</v>
      </c>
      <c r="E149" s="4" t="s">
        <v>223</v>
      </c>
      <c r="F149" s="5"/>
      <c r="G149" s="6"/>
      <c r="H149" s="4"/>
      <c r="I149" s="7"/>
      <c r="J149" s="6">
        <v>0</v>
      </c>
    </row>
    <row r="150" spans="1:10" x14ac:dyDescent="0.25">
      <c r="A150" s="3">
        <v>42408</v>
      </c>
      <c r="B150" s="4" t="s">
        <v>0</v>
      </c>
      <c r="C150" s="4" t="s">
        <v>361</v>
      </c>
      <c r="D150" s="4" t="s">
        <v>362</v>
      </c>
      <c r="E150" s="4" t="s">
        <v>8</v>
      </c>
      <c r="F150" s="9" t="s">
        <v>46</v>
      </c>
      <c r="G150" s="6">
        <v>1.5</v>
      </c>
      <c r="H150" s="9" t="s">
        <v>10</v>
      </c>
      <c r="I150" s="7">
        <v>1</v>
      </c>
      <c r="J150" s="6">
        <f>5*6/4</f>
        <v>7.5</v>
      </c>
    </row>
    <row r="151" spans="1:10" x14ac:dyDescent="0.25">
      <c r="A151" s="3">
        <v>42408</v>
      </c>
      <c r="B151" s="4" t="s">
        <v>279</v>
      </c>
      <c r="C151" s="4" t="s">
        <v>363</v>
      </c>
      <c r="D151" s="4" t="s">
        <v>364</v>
      </c>
      <c r="E151" s="4" t="s">
        <v>129</v>
      </c>
      <c r="F151" s="9" t="s">
        <v>71</v>
      </c>
      <c r="G151" s="6">
        <v>4.5</v>
      </c>
      <c r="H151" s="9" t="s">
        <v>71</v>
      </c>
      <c r="I151" s="7"/>
      <c r="J151" s="6">
        <v>-4</v>
      </c>
    </row>
    <row r="152" spans="1:10" x14ac:dyDescent="0.25">
      <c r="A152" s="3">
        <v>42409</v>
      </c>
      <c r="B152" s="4" t="s">
        <v>276</v>
      </c>
      <c r="C152" s="4" t="s">
        <v>365</v>
      </c>
      <c r="D152" s="4" t="s">
        <v>366</v>
      </c>
      <c r="E152" s="4" t="s">
        <v>43</v>
      </c>
      <c r="F152" s="9" t="s">
        <v>4</v>
      </c>
      <c r="G152" s="6">
        <v>3.5</v>
      </c>
      <c r="H152" s="9" t="s">
        <v>80</v>
      </c>
      <c r="I152" s="7"/>
      <c r="J152" s="6">
        <v>-4</v>
      </c>
    </row>
    <row r="153" spans="1:10" x14ac:dyDescent="0.25">
      <c r="A153" s="3">
        <v>42409</v>
      </c>
      <c r="B153" s="4" t="s">
        <v>279</v>
      </c>
      <c r="C153" s="4" t="s">
        <v>367</v>
      </c>
      <c r="D153" s="4" t="s">
        <v>368</v>
      </c>
      <c r="E153" s="4" t="s">
        <v>26</v>
      </c>
      <c r="F153" s="9" t="s">
        <v>185</v>
      </c>
      <c r="G153" s="6">
        <v>2.75</v>
      </c>
      <c r="H153" s="9" t="s">
        <v>185</v>
      </c>
      <c r="I153" s="7"/>
      <c r="J153" s="6">
        <v>-4</v>
      </c>
    </row>
    <row r="154" spans="1:10" x14ac:dyDescent="0.25">
      <c r="A154" s="3">
        <v>42410</v>
      </c>
      <c r="B154" s="4" t="s">
        <v>276</v>
      </c>
      <c r="C154" s="4" t="s">
        <v>369</v>
      </c>
      <c r="D154" s="4" t="s">
        <v>370</v>
      </c>
      <c r="E154" s="4" t="s">
        <v>8</v>
      </c>
      <c r="F154" s="5" t="s">
        <v>80</v>
      </c>
      <c r="G154" s="6">
        <v>3</v>
      </c>
      <c r="H154" s="4" t="s">
        <v>71</v>
      </c>
      <c r="I154" s="7">
        <v>1</v>
      </c>
      <c r="J154" s="6">
        <f>4*3/1</f>
        <v>12</v>
      </c>
    </row>
    <row r="155" spans="1:10" x14ac:dyDescent="0.25">
      <c r="A155" s="3">
        <v>42410</v>
      </c>
      <c r="B155" s="4" t="s">
        <v>279</v>
      </c>
      <c r="C155" s="4" t="s">
        <v>371</v>
      </c>
      <c r="D155" s="4" t="s">
        <v>372</v>
      </c>
      <c r="E155" s="4" t="s">
        <v>56</v>
      </c>
      <c r="F155" s="5" t="s">
        <v>80</v>
      </c>
      <c r="G155" s="6">
        <v>3</v>
      </c>
      <c r="H155" s="4" t="s">
        <v>122</v>
      </c>
      <c r="I155" s="7"/>
      <c r="J155" s="6">
        <v>-4</v>
      </c>
    </row>
    <row r="156" spans="1:10" x14ac:dyDescent="0.25">
      <c r="A156" s="3">
        <v>42410</v>
      </c>
      <c r="B156" s="4" t="s">
        <v>0</v>
      </c>
      <c r="C156" s="4" t="s">
        <v>373</v>
      </c>
      <c r="D156" s="4" t="s">
        <v>374</v>
      </c>
      <c r="E156" s="4" t="s">
        <v>129</v>
      </c>
      <c r="F156" s="5" t="s">
        <v>161</v>
      </c>
      <c r="G156" s="6">
        <v>1.875</v>
      </c>
      <c r="H156" s="4" t="s">
        <v>185</v>
      </c>
      <c r="I156" s="7"/>
      <c r="J156" s="6">
        <v>-5</v>
      </c>
    </row>
    <row r="157" spans="1:10" x14ac:dyDescent="0.25">
      <c r="A157" s="3">
        <v>42410</v>
      </c>
      <c r="B157" s="4" t="s">
        <v>11</v>
      </c>
      <c r="C157" s="4" t="s">
        <v>375</v>
      </c>
      <c r="D157" s="4" t="s">
        <v>376</v>
      </c>
      <c r="E157" s="4" t="s">
        <v>129</v>
      </c>
      <c r="F157" s="5" t="s">
        <v>40</v>
      </c>
      <c r="G157" s="6">
        <v>10</v>
      </c>
      <c r="H157" s="5" t="s">
        <v>57</v>
      </c>
      <c r="I157" s="7">
        <v>1</v>
      </c>
      <c r="J157" s="6">
        <v>3.75</v>
      </c>
    </row>
    <row r="158" spans="1:10" x14ac:dyDescent="0.25">
      <c r="A158" s="3">
        <v>42411</v>
      </c>
      <c r="B158" s="4" t="s">
        <v>0</v>
      </c>
      <c r="C158" s="4" t="s">
        <v>377</v>
      </c>
      <c r="D158" s="4" t="s">
        <v>378</v>
      </c>
      <c r="E158" s="4" t="s">
        <v>20</v>
      </c>
      <c r="F158" s="5" t="s">
        <v>9</v>
      </c>
      <c r="G158" s="6">
        <v>2.5</v>
      </c>
      <c r="H158" s="4" t="s">
        <v>185</v>
      </c>
      <c r="I158" s="7"/>
      <c r="J158" s="6">
        <v>-5</v>
      </c>
    </row>
    <row r="159" spans="1:10" x14ac:dyDescent="0.25">
      <c r="A159" s="3">
        <v>42411</v>
      </c>
      <c r="B159" s="4" t="s">
        <v>0</v>
      </c>
      <c r="C159" s="4" t="s">
        <v>379</v>
      </c>
      <c r="D159" s="4" t="s">
        <v>380</v>
      </c>
      <c r="E159" s="4" t="s">
        <v>26</v>
      </c>
      <c r="F159" s="5" t="s">
        <v>122</v>
      </c>
      <c r="G159" s="6">
        <v>5</v>
      </c>
      <c r="H159" s="4" t="s">
        <v>5</v>
      </c>
      <c r="I159" s="7"/>
      <c r="J159" s="6">
        <v>-5</v>
      </c>
    </row>
    <row r="160" spans="1:10" x14ac:dyDescent="0.25">
      <c r="A160" s="3">
        <v>42411</v>
      </c>
      <c r="B160" s="4" t="s">
        <v>11</v>
      </c>
      <c r="C160" s="4" t="s">
        <v>381</v>
      </c>
      <c r="D160" s="4" t="s">
        <v>382</v>
      </c>
      <c r="E160" s="4" t="s">
        <v>20</v>
      </c>
      <c r="F160" s="5" t="s">
        <v>4</v>
      </c>
      <c r="G160" s="6">
        <v>3.5</v>
      </c>
      <c r="H160" s="4" t="s">
        <v>16</v>
      </c>
      <c r="I160" s="7"/>
      <c r="J160" s="6">
        <v>-0.31</v>
      </c>
    </row>
    <row r="161" spans="1:10" x14ac:dyDescent="0.25">
      <c r="A161" s="3">
        <v>42411</v>
      </c>
      <c r="B161" s="4" t="s">
        <v>0</v>
      </c>
      <c r="C161" s="4" t="s">
        <v>383</v>
      </c>
      <c r="D161" s="4" t="s">
        <v>348</v>
      </c>
      <c r="E161" s="4" t="s">
        <v>8</v>
      </c>
      <c r="F161" s="5" t="s">
        <v>85</v>
      </c>
      <c r="G161" s="6">
        <v>1.75</v>
      </c>
      <c r="H161" s="4" t="s">
        <v>10</v>
      </c>
      <c r="I161" s="7">
        <v>1</v>
      </c>
      <c r="J161" s="6">
        <f>5*7/4</f>
        <v>8.75</v>
      </c>
    </row>
    <row r="162" spans="1:10" x14ac:dyDescent="0.25">
      <c r="A162" s="3">
        <v>42411</v>
      </c>
      <c r="B162" s="4" t="s">
        <v>11</v>
      </c>
      <c r="C162" s="4" t="s">
        <v>384</v>
      </c>
      <c r="D162" s="4" t="s">
        <v>385</v>
      </c>
      <c r="E162" s="4" t="s">
        <v>26</v>
      </c>
      <c r="F162" s="5" t="s">
        <v>15</v>
      </c>
      <c r="G162" s="6">
        <v>4</v>
      </c>
      <c r="H162" s="4" t="s">
        <v>37</v>
      </c>
      <c r="I162" s="7"/>
      <c r="J162" s="6">
        <v>-5</v>
      </c>
    </row>
    <row r="163" spans="1:10" x14ac:dyDescent="0.25">
      <c r="A163" s="3">
        <v>42412</v>
      </c>
      <c r="B163" s="4" t="s">
        <v>0</v>
      </c>
      <c r="C163" s="4" t="s">
        <v>386</v>
      </c>
      <c r="D163" s="4" t="s">
        <v>387</v>
      </c>
      <c r="E163" s="4" t="s">
        <v>8</v>
      </c>
      <c r="F163" s="5" t="s">
        <v>4</v>
      </c>
      <c r="G163" s="6">
        <v>3.5</v>
      </c>
      <c r="H163" s="5" t="s">
        <v>80</v>
      </c>
      <c r="I163" s="7">
        <v>1</v>
      </c>
      <c r="J163" s="6">
        <f>5*7/2</f>
        <v>17.5</v>
      </c>
    </row>
    <row r="164" spans="1:10" x14ac:dyDescent="0.25">
      <c r="A164" s="3">
        <v>42412</v>
      </c>
      <c r="B164" s="4" t="s">
        <v>51</v>
      </c>
      <c r="C164" s="4" t="s">
        <v>388</v>
      </c>
      <c r="D164" s="4" t="s">
        <v>389</v>
      </c>
      <c r="E164" s="4" t="s">
        <v>14</v>
      </c>
      <c r="F164" s="5" t="s">
        <v>15</v>
      </c>
      <c r="G164" s="6">
        <v>4</v>
      </c>
      <c r="H164" s="5" t="s">
        <v>16</v>
      </c>
      <c r="I164" s="7"/>
      <c r="J164" s="6">
        <v>-5</v>
      </c>
    </row>
    <row r="165" spans="1:10" x14ac:dyDescent="0.25">
      <c r="A165" s="3">
        <v>42413</v>
      </c>
      <c r="B165" s="4" t="s">
        <v>0</v>
      </c>
      <c r="C165" s="4" t="s">
        <v>390</v>
      </c>
      <c r="D165" s="4" t="s">
        <v>200</v>
      </c>
      <c r="E165" s="4" t="s">
        <v>8</v>
      </c>
      <c r="F165" s="5" t="s">
        <v>185</v>
      </c>
      <c r="G165" s="6">
        <v>2.75</v>
      </c>
      <c r="H165" s="4" t="s">
        <v>4</v>
      </c>
      <c r="I165" s="7">
        <v>1</v>
      </c>
      <c r="J165" s="6">
        <f>5*11/4</f>
        <v>13.75</v>
      </c>
    </row>
    <row r="166" spans="1:10" x14ac:dyDescent="0.25">
      <c r="A166" s="3">
        <v>42413</v>
      </c>
      <c r="B166" s="4" t="s">
        <v>0</v>
      </c>
      <c r="C166" s="4" t="s">
        <v>391</v>
      </c>
      <c r="D166" s="4" t="s">
        <v>392</v>
      </c>
      <c r="E166" s="4" t="s">
        <v>8</v>
      </c>
      <c r="F166" s="5" t="s">
        <v>21</v>
      </c>
      <c r="G166" s="6">
        <v>1.375</v>
      </c>
      <c r="H166" s="5" t="s">
        <v>9</v>
      </c>
      <c r="I166" s="7">
        <v>1</v>
      </c>
      <c r="J166" s="6">
        <f>5*11/8</f>
        <v>6.875</v>
      </c>
    </row>
    <row r="167" spans="1:10" x14ac:dyDescent="0.25">
      <c r="A167" s="3">
        <v>42413</v>
      </c>
      <c r="B167" s="4" t="s">
        <v>11</v>
      </c>
      <c r="C167" s="4" t="s">
        <v>393</v>
      </c>
      <c r="D167" s="4" t="s">
        <v>261</v>
      </c>
      <c r="E167" s="4" t="s">
        <v>129</v>
      </c>
      <c r="F167" s="5" t="s">
        <v>148</v>
      </c>
      <c r="G167" s="6">
        <v>11</v>
      </c>
      <c r="H167" s="5" t="s">
        <v>40</v>
      </c>
      <c r="I167" s="7">
        <v>1</v>
      </c>
      <c r="J167" s="6">
        <v>4.38</v>
      </c>
    </row>
    <row r="168" spans="1:10" x14ac:dyDescent="0.25">
      <c r="A168" s="3">
        <v>42413</v>
      </c>
      <c r="B168" s="4" t="s">
        <v>0</v>
      </c>
      <c r="C168" s="4" t="s">
        <v>394</v>
      </c>
      <c r="D168" s="4" t="s">
        <v>395</v>
      </c>
      <c r="E168" s="4" t="s">
        <v>8</v>
      </c>
      <c r="F168" s="5" t="s">
        <v>71</v>
      </c>
      <c r="G168" s="6">
        <v>4.5</v>
      </c>
      <c r="H168" s="5" t="s">
        <v>122</v>
      </c>
      <c r="I168" s="7">
        <v>1</v>
      </c>
      <c r="J168" s="6">
        <f>5*9/2</f>
        <v>22.5</v>
      </c>
    </row>
    <row r="169" spans="1:10" x14ac:dyDescent="0.25">
      <c r="A169" s="3">
        <v>42414</v>
      </c>
      <c r="B169" s="4" t="s">
        <v>0</v>
      </c>
      <c r="C169" s="4" t="s">
        <v>396</v>
      </c>
      <c r="D169" s="4" t="s">
        <v>397</v>
      </c>
      <c r="E169" s="4" t="s">
        <v>129</v>
      </c>
      <c r="F169" s="5" t="s">
        <v>122</v>
      </c>
      <c r="G169" s="6">
        <v>5</v>
      </c>
      <c r="H169" s="4" t="s">
        <v>10</v>
      </c>
      <c r="I169" s="7"/>
      <c r="J169" s="6">
        <v>-5</v>
      </c>
    </row>
    <row r="170" spans="1:10" x14ac:dyDescent="0.25">
      <c r="A170" s="3">
        <v>42415</v>
      </c>
      <c r="B170" s="4" t="s">
        <v>98</v>
      </c>
      <c r="C170" s="4" t="s">
        <v>398</v>
      </c>
      <c r="D170" s="4" t="s">
        <v>399</v>
      </c>
      <c r="E170" s="4" t="s">
        <v>32</v>
      </c>
      <c r="F170" s="5" t="s">
        <v>97</v>
      </c>
      <c r="G170" s="6">
        <v>14</v>
      </c>
      <c r="H170" s="5" t="s">
        <v>107</v>
      </c>
      <c r="I170" s="7"/>
      <c r="J170" s="6">
        <v>-5</v>
      </c>
    </row>
    <row r="171" spans="1:10" x14ac:dyDescent="0.25">
      <c r="A171" s="3">
        <v>42415</v>
      </c>
      <c r="B171" s="4" t="s">
        <v>51</v>
      </c>
      <c r="C171" s="4" t="s">
        <v>400</v>
      </c>
      <c r="D171" s="4" t="s">
        <v>401</v>
      </c>
      <c r="E171" s="4" t="s">
        <v>20</v>
      </c>
      <c r="F171" s="5" t="s">
        <v>50</v>
      </c>
      <c r="G171" s="6">
        <v>1.25</v>
      </c>
      <c r="H171" s="5" t="s">
        <v>46</v>
      </c>
      <c r="I171" s="7"/>
      <c r="J171" s="6">
        <v>-5</v>
      </c>
    </row>
    <row r="172" spans="1:10" x14ac:dyDescent="0.25">
      <c r="A172" s="3">
        <v>42416</v>
      </c>
      <c r="B172" s="4" t="s">
        <v>103</v>
      </c>
      <c r="C172" s="4" t="s">
        <v>402</v>
      </c>
      <c r="D172" s="4" t="s">
        <v>403</v>
      </c>
      <c r="E172" s="4" t="s">
        <v>32</v>
      </c>
      <c r="F172" s="9" t="s">
        <v>15</v>
      </c>
      <c r="G172" s="6">
        <v>4</v>
      </c>
      <c r="H172" s="9" t="s">
        <v>71</v>
      </c>
      <c r="I172" s="7"/>
      <c r="J172" s="6">
        <v>-5</v>
      </c>
    </row>
    <row r="173" spans="1:10" x14ac:dyDescent="0.25">
      <c r="A173" s="3">
        <v>42416</v>
      </c>
      <c r="B173" s="4" t="s">
        <v>0</v>
      </c>
      <c r="C173" s="4" t="s">
        <v>404</v>
      </c>
      <c r="D173" s="4" t="s">
        <v>405</v>
      </c>
      <c r="E173" s="4" t="s">
        <v>8</v>
      </c>
      <c r="F173" s="9" t="s">
        <v>4</v>
      </c>
      <c r="G173" s="6">
        <v>3.5</v>
      </c>
      <c r="H173" s="9" t="s">
        <v>9</v>
      </c>
      <c r="I173" s="7">
        <v>1</v>
      </c>
      <c r="J173" s="6">
        <f>5*7/2</f>
        <v>17.5</v>
      </c>
    </row>
    <row r="174" spans="1:10" x14ac:dyDescent="0.25">
      <c r="A174" s="3">
        <v>42417</v>
      </c>
      <c r="B174" s="4" t="s">
        <v>0</v>
      </c>
      <c r="C174" s="4" t="s">
        <v>406</v>
      </c>
      <c r="D174" s="4" t="s">
        <v>407</v>
      </c>
      <c r="E174" s="4" t="s">
        <v>129</v>
      </c>
      <c r="F174" s="9" t="s">
        <v>46</v>
      </c>
      <c r="G174" s="6">
        <v>1.5</v>
      </c>
      <c r="H174" s="9" t="s">
        <v>4</v>
      </c>
      <c r="I174" s="7"/>
      <c r="J174" s="6">
        <v>-5</v>
      </c>
    </row>
    <row r="175" spans="1:10" x14ac:dyDescent="0.25">
      <c r="A175" s="3">
        <v>42417</v>
      </c>
      <c r="B175" s="4" t="s">
        <v>0</v>
      </c>
      <c r="C175" s="4" t="s">
        <v>408</v>
      </c>
      <c r="D175" s="4" t="s">
        <v>409</v>
      </c>
      <c r="E175" s="4" t="s">
        <v>20</v>
      </c>
      <c r="F175" s="9" t="s">
        <v>85</v>
      </c>
      <c r="G175" s="6">
        <v>1.75</v>
      </c>
      <c r="H175" s="9" t="s">
        <v>85</v>
      </c>
      <c r="I175" s="7"/>
      <c r="J175" s="6">
        <v>-5</v>
      </c>
    </row>
    <row r="176" spans="1:10" x14ac:dyDescent="0.25">
      <c r="A176" s="3">
        <v>42418</v>
      </c>
      <c r="B176" s="4" t="s">
        <v>0</v>
      </c>
      <c r="C176" s="4" t="s">
        <v>410</v>
      </c>
      <c r="D176" s="4" t="s">
        <v>39</v>
      </c>
      <c r="E176" s="4" t="s">
        <v>20</v>
      </c>
      <c r="F176" s="5" t="s">
        <v>161</v>
      </c>
      <c r="G176" s="6">
        <v>1.875</v>
      </c>
      <c r="H176" s="4" t="s">
        <v>62</v>
      </c>
      <c r="I176" s="7"/>
      <c r="J176" s="6">
        <v>-5</v>
      </c>
    </row>
    <row r="177" spans="1:10" x14ac:dyDescent="0.25">
      <c r="A177" s="3">
        <v>42418</v>
      </c>
      <c r="B177" s="4" t="s">
        <v>0</v>
      </c>
      <c r="C177" s="4" t="s">
        <v>411</v>
      </c>
      <c r="D177" s="4" t="s">
        <v>343</v>
      </c>
      <c r="E177" s="4" t="s">
        <v>43</v>
      </c>
      <c r="F177" s="5" t="s">
        <v>4</v>
      </c>
      <c r="G177" s="6">
        <v>3.5</v>
      </c>
      <c r="H177" s="4" t="s">
        <v>15</v>
      </c>
      <c r="I177" s="7"/>
      <c r="J177" s="6">
        <v>-5</v>
      </c>
    </row>
    <row r="178" spans="1:10" x14ac:dyDescent="0.25">
      <c r="A178" s="3">
        <v>42418</v>
      </c>
      <c r="B178" s="4" t="s">
        <v>51</v>
      </c>
      <c r="C178" s="4" t="s">
        <v>412</v>
      </c>
      <c r="D178" s="4" t="s">
        <v>385</v>
      </c>
      <c r="E178" s="4" t="s">
        <v>413</v>
      </c>
      <c r="F178" s="5" t="s">
        <v>22</v>
      </c>
      <c r="G178" s="6">
        <v>1.625</v>
      </c>
      <c r="H178" s="4" t="s">
        <v>10</v>
      </c>
      <c r="I178" s="7"/>
      <c r="J178" s="6">
        <v>-5</v>
      </c>
    </row>
    <row r="179" spans="1:10" x14ac:dyDescent="0.25">
      <c r="A179" s="3">
        <v>42419</v>
      </c>
      <c r="B179" s="4" t="s">
        <v>0</v>
      </c>
      <c r="C179" s="4" t="s">
        <v>414</v>
      </c>
      <c r="D179" s="4" t="s">
        <v>415</v>
      </c>
      <c r="E179" s="4" t="s">
        <v>8</v>
      </c>
      <c r="F179" s="9" t="s">
        <v>80</v>
      </c>
      <c r="G179" s="6">
        <v>3</v>
      </c>
      <c r="H179" s="4" t="s">
        <v>4</v>
      </c>
      <c r="I179" s="7">
        <v>1</v>
      </c>
      <c r="J179" s="6">
        <f>5*3/1</f>
        <v>15</v>
      </c>
    </row>
    <row r="180" spans="1:10" x14ac:dyDescent="0.25">
      <c r="A180" s="3">
        <v>42419</v>
      </c>
      <c r="B180" s="4" t="s">
        <v>416</v>
      </c>
      <c r="C180" s="4" t="s">
        <v>417</v>
      </c>
      <c r="D180" s="4" t="s">
        <v>418</v>
      </c>
      <c r="E180" s="4" t="s">
        <v>8</v>
      </c>
      <c r="F180" s="9" t="s">
        <v>4</v>
      </c>
      <c r="G180" s="6">
        <v>3.5</v>
      </c>
      <c r="H180" s="4" t="s">
        <v>71</v>
      </c>
      <c r="I180" s="7">
        <v>1</v>
      </c>
      <c r="J180" s="6">
        <v>8.75</v>
      </c>
    </row>
    <row r="181" spans="1:10" x14ac:dyDescent="0.25">
      <c r="A181" s="3">
        <v>42419</v>
      </c>
      <c r="B181" s="4" t="s">
        <v>296</v>
      </c>
      <c r="C181" s="4" t="s">
        <v>419</v>
      </c>
      <c r="D181" s="4" t="s">
        <v>420</v>
      </c>
      <c r="E181" s="4" t="s">
        <v>43</v>
      </c>
      <c r="F181" s="9" t="s">
        <v>107</v>
      </c>
      <c r="G181" s="6">
        <v>7</v>
      </c>
      <c r="H181" s="4" t="s">
        <v>57</v>
      </c>
      <c r="I181" s="7"/>
      <c r="J181" s="6">
        <v>-3</v>
      </c>
    </row>
    <row r="182" spans="1:10" x14ac:dyDescent="0.25">
      <c r="A182" s="3">
        <v>42420</v>
      </c>
      <c r="B182" s="4" t="s">
        <v>103</v>
      </c>
      <c r="C182" s="4" t="s">
        <v>421</v>
      </c>
      <c r="D182" s="4" t="s">
        <v>422</v>
      </c>
      <c r="E182" s="4" t="s">
        <v>43</v>
      </c>
      <c r="F182" s="9" t="s">
        <v>71</v>
      </c>
      <c r="G182" s="6">
        <v>4.5</v>
      </c>
      <c r="H182" s="9" t="s">
        <v>71</v>
      </c>
      <c r="I182" s="7"/>
      <c r="J182" s="6">
        <v>-5</v>
      </c>
    </row>
    <row r="183" spans="1:10" x14ac:dyDescent="0.25">
      <c r="A183" s="3">
        <v>42420</v>
      </c>
      <c r="B183" s="4" t="s">
        <v>29</v>
      </c>
      <c r="C183" s="4" t="s">
        <v>423</v>
      </c>
      <c r="D183" s="4" t="s">
        <v>424</v>
      </c>
      <c r="E183" s="4" t="s">
        <v>129</v>
      </c>
      <c r="F183" s="9" t="s">
        <v>161</v>
      </c>
      <c r="G183" s="6">
        <v>1.875</v>
      </c>
      <c r="H183" s="9" t="s">
        <v>185</v>
      </c>
      <c r="I183" s="7"/>
      <c r="J183" s="6">
        <v>-5</v>
      </c>
    </row>
    <row r="184" spans="1:10" x14ac:dyDescent="0.25">
      <c r="A184" s="3">
        <v>42420</v>
      </c>
      <c r="B184" s="4" t="s">
        <v>51</v>
      </c>
      <c r="C184" s="4" t="s">
        <v>425</v>
      </c>
      <c r="D184" s="4" t="s">
        <v>426</v>
      </c>
      <c r="E184" s="4" t="s">
        <v>20</v>
      </c>
      <c r="F184" s="9" t="s">
        <v>142</v>
      </c>
      <c r="G184" s="6">
        <v>1.2</v>
      </c>
      <c r="H184" s="9" t="s">
        <v>9</v>
      </c>
      <c r="I184" s="7"/>
      <c r="J184" s="6">
        <v>-5</v>
      </c>
    </row>
    <row r="185" spans="1:10" x14ac:dyDescent="0.25">
      <c r="A185" s="3">
        <v>42420</v>
      </c>
      <c r="B185" s="4" t="s">
        <v>0</v>
      </c>
      <c r="C185" s="4" t="s">
        <v>427</v>
      </c>
      <c r="D185" s="4" t="s">
        <v>428</v>
      </c>
      <c r="E185" s="4" t="s">
        <v>129</v>
      </c>
      <c r="F185" s="9" t="s">
        <v>80</v>
      </c>
      <c r="G185" s="6">
        <v>3</v>
      </c>
      <c r="H185" s="9" t="s">
        <v>5</v>
      </c>
      <c r="I185" s="7"/>
      <c r="J185" s="6">
        <v>-5</v>
      </c>
    </row>
    <row r="186" spans="1:10" x14ac:dyDescent="0.25">
      <c r="A186" s="3">
        <v>42420</v>
      </c>
      <c r="B186" s="4" t="s">
        <v>51</v>
      </c>
      <c r="C186" s="4" t="s">
        <v>429</v>
      </c>
      <c r="D186" s="4" t="s">
        <v>430</v>
      </c>
      <c r="E186" s="4" t="s">
        <v>20</v>
      </c>
      <c r="F186" s="9" t="s">
        <v>15</v>
      </c>
      <c r="G186" s="6">
        <v>4</v>
      </c>
      <c r="H186" s="9" t="s">
        <v>15</v>
      </c>
      <c r="I186" s="7"/>
      <c r="J186" s="6">
        <v>-5</v>
      </c>
    </row>
    <row r="187" spans="1:10" x14ac:dyDescent="0.25">
      <c r="A187" s="3">
        <v>42421</v>
      </c>
      <c r="B187" s="4" t="s">
        <v>0</v>
      </c>
      <c r="C187" s="4" t="s">
        <v>162</v>
      </c>
      <c r="D187" s="4" t="s">
        <v>431</v>
      </c>
      <c r="E187" s="4" t="s">
        <v>129</v>
      </c>
      <c r="F187" s="9" t="s">
        <v>22</v>
      </c>
      <c r="G187" s="6">
        <v>1.625</v>
      </c>
      <c r="H187" s="9" t="s">
        <v>22</v>
      </c>
      <c r="I187" s="7"/>
      <c r="J187" s="6">
        <v>-5</v>
      </c>
    </row>
    <row r="188" spans="1:10" x14ac:dyDescent="0.25">
      <c r="A188" s="3">
        <v>42421</v>
      </c>
      <c r="B188" s="4" t="s">
        <v>51</v>
      </c>
      <c r="C188" s="4" t="s">
        <v>432</v>
      </c>
      <c r="D188" s="4" t="s">
        <v>433</v>
      </c>
      <c r="E188" s="4" t="s">
        <v>223</v>
      </c>
      <c r="F188" s="10"/>
      <c r="G188" s="6"/>
      <c r="H188" s="9" t="s">
        <v>185</v>
      </c>
      <c r="I188" s="7"/>
      <c r="J188" s="6">
        <v>0</v>
      </c>
    </row>
    <row r="189" spans="1:10" x14ac:dyDescent="0.25">
      <c r="A189" s="3">
        <v>42421</v>
      </c>
      <c r="B189" s="4" t="s">
        <v>51</v>
      </c>
      <c r="C189" s="4" t="s">
        <v>76</v>
      </c>
      <c r="D189" s="4" t="s">
        <v>434</v>
      </c>
      <c r="E189" s="4" t="s">
        <v>20</v>
      </c>
      <c r="F189" s="9" t="s">
        <v>50</v>
      </c>
      <c r="G189" s="6">
        <v>1.25</v>
      </c>
      <c r="H189" s="9" t="s">
        <v>50</v>
      </c>
      <c r="I189" s="7"/>
      <c r="J189" s="6">
        <v>-5</v>
      </c>
    </row>
    <row r="190" spans="1:10" x14ac:dyDescent="0.25">
      <c r="A190" s="3">
        <v>42423</v>
      </c>
      <c r="B190" s="4" t="s">
        <v>435</v>
      </c>
      <c r="C190" s="4" t="s">
        <v>436</v>
      </c>
      <c r="D190" s="4" t="s">
        <v>437</v>
      </c>
      <c r="E190" s="4" t="s">
        <v>8</v>
      </c>
      <c r="F190" s="5" t="s">
        <v>161</v>
      </c>
      <c r="G190" s="6">
        <v>1.875</v>
      </c>
      <c r="H190" s="4" t="s">
        <v>4</v>
      </c>
      <c r="I190" s="7">
        <v>1</v>
      </c>
      <c r="J190" s="6">
        <f>5*15/8</f>
        <v>9.375</v>
      </c>
    </row>
    <row r="191" spans="1:10" x14ac:dyDescent="0.25">
      <c r="A191" s="3">
        <v>42423</v>
      </c>
      <c r="B191" s="4" t="s">
        <v>0</v>
      </c>
      <c r="C191" s="4" t="s">
        <v>438</v>
      </c>
      <c r="D191" s="4" t="s">
        <v>439</v>
      </c>
      <c r="E191" s="4" t="s">
        <v>8</v>
      </c>
      <c r="F191" s="5" t="s">
        <v>22</v>
      </c>
      <c r="G191" s="6">
        <v>1.625</v>
      </c>
      <c r="H191" s="4" t="s">
        <v>9</v>
      </c>
      <c r="I191" s="7">
        <v>1</v>
      </c>
      <c r="J191" s="6">
        <f>5*13/8</f>
        <v>8.125</v>
      </c>
    </row>
    <row r="192" spans="1:10" x14ac:dyDescent="0.25">
      <c r="A192" s="3">
        <v>42423</v>
      </c>
      <c r="B192" s="4" t="s">
        <v>51</v>
      </c>
      <c r="C192" s="4" t="s">
        <v>440</v>
      </c>
      <c r="D192" s="4" t="s">
        <v>131</v>
      </c>
      <c r="E192" s="4" t="s">
        <v>8</v>
      </c>
      <c r="F192" s="5" t="s">
        <v>46</v>
      </c>
      <c r="G192" s="6">
        <v>1.5</v>
      </c>
      <c r="H192" s="4" t="s">
        <v>15</v>
      </c>
      <c r="I192" s="7">
        <v>1</v>
      </c>
      <c r="J192" s="6">
        <f>5*6/4</f>
        <v>7.5</v>
      </c>
    </row>
    <row r="193" spans="1:10" x14ac:dyDescent="0.25">
      <c r="A193" s="3">
        <v>42424</v>
      </c>
      <c r="B193" s="4" t="s">
        <v>0</v>
      </c>
      <c r="C193" s="4" t="s">
        <v>441</v>
      </c>
      <c r="D193" s="4" t="s">
        <v>96</v>
      </c>
      <c r="E193" s="4" t="s">
        <v>56</v>
      </c>
      <c r="F193" s="9" t="s">
        <v>21</v>
      </c>
      <c r="G193" s="6">
        <v>1.375</v>
      </c>
      <c r="H193" s="9" t="s">
        <v>62</v>
      </c>
      <c r="I193" s="7"/>
      <c r="J193" s="6">
        <v>-5</v>
      </c>
    </row>
    <row r="194" spans="1:10" x14ac:dyDescent="0.25">
      <c r="A194" s="3">
        <v>42424</v>
      </c>
      <c r="B194" s="4" t="s">
        <v>103</v>
      </c>
      <c r="C194" s="4" t="s">
        <v>442</v>
      </c>
      <c r="D194" s="4" t="s">
        <v>443</v>
      </c>
      <c r="E194" s="4" t="s">
        <v>56</v>
      </c>
      <c r="F194" s="9" t="s">
        <v>28</v>
      </c>
      <c r="G194" s="6">
        <v>16</v>
      </c>
      <c r="H194" s="9" t="s">
        <v>444</v>
      </c>
      <c r="I194" s="7"/>
      <c r="J194" s="6">
        <v>-5</v>
      </c>
    </row>
    <row r="195" spans="1:10" x14ac:dyDescent="0.25">
      <c r="A195" s="3">
        <v>42425</v>
      </c>
      <c r="B195" s="4" t="s">
        <v>0</v>
      </c>
      <c r="C195" s="4" t="s">
        <v>445</v>
      </c>
      <c r="D195" s="4" t="s">
        <v>35</v>
      </c>
      <c r="E195" s="4" t="s">
        <v>20</v>
      </c>
      <c r="F195" s="9" t="s">
        <v>85</v>
      </c>
      <c r="G195" s="6">
        <v>1.75</v>
      </c>
      <c r="H195" s="9" t="s">
        <v>161</v>
      </c>
      <c r="I195" s="7"/>
      <c r="J195" s="6">
        <v>-5</v>
      </c>
    </row>
    <row r="196" spans="1:10" x14ac:dyDescent="0.25">
      <c r="A196" s="3">
        <v>42425</v>
      </c>
      <c r="B196" s="4" t="s">
        <v>154</v>
      </c>
      <c r="C196" s="4" t="s">
        <v>446</v>
      </c>
      <c r="D196" s="8" t="s">
        <v>447</v>
      </c>
      <c r="E196" s="4" t="s">
        <v>26</v>
      </c>
      <c r="F196" s="9" t="s">
        <v>185</v>
      </c>
      <c r="G196" s="6">
        <v>2.75</v>
      </c>
      <c r="H196" s="9" t="s">
        <v>185</v>
      </c>
      <c r="I196" s="7"/>
      <c r="J196" s="6">
        <v>-1</v>
      </c>
    </row>
    <row r="197" spans="1:10" x14ac:dyDescent="0.25">
      <c r="A197" s="3">
        <v>42427</v>
      </c>
      <c r="B197" s="4" t="s">
        <v>0</v>
      </c>
      <c r="C197" s="4" t="s">
        <v>448</v>
      </c>
      <c r="D197" s="4" t="s">
        <v>138</v>
      </c>
      <c r="E197" s="4" t="s">
        <v>43</v>
      </c>
      <c r="F197" s="9" t="s">
        <v>10</v>
      </c>
      <c r="G197" s="6">
        <v>2.25</v>
      </c>
      <c r="H197" s="9" t="s">
        <v>185</v>
      </c>
      <c r="I197" s="7"/>
      <c r="J197" s="6">
        <v>-5</v>
      </c>
    </row>
    <row r="198" spans="1:10" x14ac:dyDescent="0.25">
      <c r="A198" s="3">
        <v>42427</v>
      </c>
      <c r="B198" s="4" t="s">
        <v>51</v>
      </c>
      <c r="C198" s="4" t="s">
        <v>315</v>
      </c>
      <c r="D198" s="4" t="s">
        <v>449</v>
      </c>
      <c r="E198" s="4" t="s">
        <v>117</v>
      </c>
      <c r="F198" s="9" t="s">
        <v>28</v>
      </c>
      <c r="G198" s="6">
        <v>16</v>
      </c>
      <c r="H198" s="9" t="s">
        <v>97</v>
      </c>
      <c r="I198" s="7"/>
      <c r="J198" s="6">
        <v>-5</v>
      </c>
    </row>
    <row r="199" spans="1:10" x14ac:dyDescent="0.25">
      <c r="A199" s="3">
        <v>42427</v>
      </c>
      <c r="B199" s="4" t="s">
        <v>103</v>
      </c>
      <c r="C199" s="4" t="s">
        <v>450</v>
      </c>
      <c r="D199" s="4" t="s">
        <v>267</v>
      </c>
      <c r="E199" s="4" t="s">
        <v>88</v>
      </c>
      <c r="F199" s="9" t="s">
        <v>107</v>
      </c>
      <c r="G199" s="6">
        <v>7</v>
      </c>
      <c r="H199" s="10"/>
      <c r="I199" s="7"/>
      <c r="J199" s="6">
        <v>-5</v>
      </c>
    </row>
    <row r="200" spans="1:10" x14ac:dyDescent="0.25">
      <c r="A200" s="3">
        <v>42428</v>
      </c>
      <c r="B200" s="4" t="s">
        <v>0</v>
      </c>
      <c r="C200" s="4" t="s">
        <v>451</v>
      </c>
      <c r="D200" s="4" t="s">
        <v>403</v>
      </c>
      <c r="E200" s="4" t="s">
        <v>88</v>
      </c>
      <c r="F200" s="9" t="s">
        <v>16</v>
      </c>
      <c r="G200" s="6">
        <v>5.5</v>
      </c>
      <c r="H200" s="9" t="s">
        <v>71</v>
      </c>
      <c r="I200" s="7"/>
      <c r="J200" s="6">
        <v>-5</v>
      </c>
    </row>
    <row r="201" spans="1:10" x14ac:dyDescent="0.25">
      <c r="A201" s="3">
        <v>42430</v>
      </c>
      <c r="B201" s="4" t="s">
        <v>0</v>
      </c>
      <c r="C201" s="4" t="s">
        <v>452</v>
      </c>
      <c r="D201" s="4" t="s">
        <v>453</v>
      </c>
      <c r="E201" s="4" t="s">
        <v>20</v>
      </c>
      <c r="F201" s="9" t="s">
        <v>161</v>
      </c>
      <c r="G201" s="6">
        <v>1.875</v>
      </c>
      <c r="H201" s="9" t="s">
        <v>161</v>
      </c>
      <c r="I201" s="7"/>
      <c r="J201" s="6">
        <v>-5</v>
      </c>
    </row>
    <row r="202" spans="1:10" x14ac:dyDescent="0.25">
      <c r="A202" s="3">
        <v>42431</v>
      </c>
      <c r="B202" s="4" t="s">
        <v>0</v>
      </c>
      <c r="C202" s="4" t="s">
        <v>454</v>
      </c>
      <c r="D202" s="4" t="s">
        <v>455</v>
      </c>
      <c r="E202" s="4" t="s">
        <v>43</v>
      </c>
      <c r="F202" s="5" t="s">
        <v>9</v>
      </c>
      <c r="G202" s="6">
        <v>2.5</v>
      </c>
      <c r="H202" s="4" t="s">
        <v>15</v>
      </c>
      <c r="I202" s="7"/>
      <c r="J202" s="6">
        <v>-5</v>
      </c>
    </row>
    <row r="203" spans="1:10" x14ac:dyDescent="0.25">
      <c r="A203" s="3">
        <v>42431</v>
      </c>
      <c r="B203" s="4" t="s">
        <v>456</v>
      </c>
      <c r="C203" s="4" t="s">
        <v>457</v>
      </c>
      <c r="D203" s="4" t="s">
        <v>458</v>
      </c>
      <c r="E203" s="4" t="s">
        <v>56</v>
      </c>
      <c r="F203" s="5" t="s">
        <v>9</v>
      </c>
      <c r="G203" s="6">
        <v>2.5</v>
      </c>
      <c r="H203" s="4" t="s">
        <v>62</v>
      </c>
      <c r="I203" s="7"/>
      <c r="J203" s="6">
        <v>-5</v>
      </c>
    </row>
    <row r="204" spans="1:10" x14ac:dyDescent="0.25">
      <c r="A204" s="3">
        <v>42431</v>
      </c>
      <c r="B204" s="4" t="s">
        <v>51</v>
      </c>
      <c r="C204" s="4" t="s">
        <v>459</v>
      </c>
      <c r="D204" s="4" t="s">
        <v>460</v>
      </c>
      <c r="E204" s="4" t="s">
        <v>8</v>
      </c>
      <c r="F204" s="5" t="s">
        <v>161</v>
      </c>
      <c r="G204" s="6">
        <v>1.875</v>
      </c>
      <c r="H204" s="4" t="s">
        <v>10</v>
      </c>
      <c r="I204" s="7">
        <v>1</v>
      </c>
      <c r="J204" s="6">
        <f>5*15/8</f>
        <v>9.375</v>
      </c>
    </row>
    <row r="205" spans="1:10" x14ac:dyDescent="0.25">
      <c r="A205" s="3">
        <v>42432</v>
      </c>
      <c r="B205" s="4" t="s">
        <v>0</v>
      </c>
      <c r="C205" s="4" t="s">
        <v>461</v>
      </c>
      <c r="D205" s="4" t="s">
        <v>35</v>
      </c>
      <c r="E205" s="4" t="s">
        <v>56</v>
      </c>
      <c r="F205" s="9" t="s">
        <v>62</v>
      </c>
      <c r="G205" s="6">
        <v>2</v>
      </c>
      <c r="H205" s="9" t="s">
        <v>46</v>
      </c>
      <c r="I205" s="7"/>
      <c r="J205" s="6">
        <v>-5</v>
      </c>
    </row>
    <row r="206" spans="1:10" x14ac:dyDescent="0.25">
      <c r="A206" s="3">
        <v>42432</v>
      </c>
      <c r="B206" s="4" t="s">
        <v>51</v>
      </c>
      <c r="C206" s="4" t="s">
        <v>383</v>
      </c>
      <c r="D206" s="4" t="s">
        <v>348</v>
      </c>
      <c r="E206" s="4" t="s">
        <v>413</v>
      </c>
      <c r="F206" s="9" t="s">
        <v>10</v>
      </c>
      <c r="G206" s="6">
        <v>2.25</v>
      </c>
      <c r="H206" s="10" t="s">
        <v>62</v>
      </c>
      <c r="I206" s="7"/>
      <c r="J206" s="6">
        <v>-5</v>
      </c>
    </row>
    <row r="207" spans="1:10" x14ac:dyDescent="0.25">
      <c r="A207" s="3">
        <v>42433</v>
      </c>
      <c r="B207" s="4" t="s">
        <v>154</v>
      </c>
      <c r="C207" s="4" t="s">
        <v>462</v>
      </c>
      <c r="D207" s="4" t="s">
        <v>463</v>
      </c>
      <c r="E207" s="4" t="s">
        <v>8</v>
      </c>
      <c r="F207" s="9" t="s">
        <v>16</v>
      </c>
      <c r="G207" s="6">
        <v>5.5</v>
      </c>
      <c r="H207" s="9" t="s">
        <v>80</v>
      </c>
      <c r="I207" s="7">
        <v>1</v>
      </c>
      <c r="J207" s="6">
        <f>1*11/2</f>
        <v>5.5</v>
      </c>
    </row>
    <row r="208" spans="1:10" x14ac:dyDescent="0.25">
      <c r="A208" s="3">
        <v>42433</v>
      </c>
      <c r="B208" s="4" t="s">
        <v>103</v>
      </c>
      <c r="C208" s="4" t="s">
        <v>464</v>
      </c>
      <c r="D208" s="8" t="s">
        <v>465</v>
      </c>
      <c r="E208" s="4" t="s">
        <v>26</v>
      </c>
      <c r="F208" s="9" t="s">
        <v>107</v>
      </c>
      <c r="G208" s="6">
        <v>7</v>
      </c>
      <c r="H208" s="9" t="s">
        <v>107</v>
      </c>
      <c r="I208" s="7"/>
      <c r="J208" s="6">
        <v>-5</v>
      </c>
    </row>
    <row r="209" spans="1:10" x14ac:dyDescent="0.25">
      <c r="A209" s="3">
        <v>42434</v>
      </c>
      <c r="B209" s="4" t="s">
        <v>287</v>
      </c>
      <c r="C209" s="4" t="s">
        <v>466</v>
      </c>
      <c r="D209" s="8" t="s">
        <v>465</v>
      </c>
      <c r="E209" s="4" t="s">
        <v>32</v>
      </c>
      <c r="F209" s="9" t="s">
        <v>122</v>
      </c>
      <c r="G209" s="6">
        <v>5</v>
      </c>
      <c r="H209" s="10" t="s">
        <v>71</v>
      </c>
      <c r="I209" s="7"/>
      <c r="J209" s="6">
        <v>-5</v>
      </c>
    </row>
    <row r="210" spans="1:10" x14ac:dyDescent="0.25">
      <c r="A210" s="3">
        <v>42434</v>
      </c>
      <c r="B210" s="4" t="s">
        <v>11</v>
      </c>
      <c r="C210" s="4" t="s">
        <v>467</v>
      </c>
      <c r="D210" s="8" t="s">
        <v>468</v>
      </c>
      <c r="E210" s="4" t="s">
        <v>112</v>
      </c>
      <c r="F210" s="9" t="s">
        <v>107</v>
      </c>
      <c r="G210" s="6">
        <v>7</v>
      </c>
      <c r="H210" s="10" t="s">
        <v>58</v>
      </c>
      <c r="I210" s="7"/>
      <c r="J210" s="6">
        <v>-5</v>
      </c>
    </row>
    <row r="211" spans="1:10" x14ac:dyDescent="0.25">
      <c r="A211" s="3">
        <v>42434</v>
      </c>
      <c r="B211" s="4" t="s">
        <v>103</v>
      </c>
      <c r="C211" s="4" t="s">
        <v>469</v>
      </c>
      <c r="D211" s="8" t="s">
        <v>470</v>
      </c>
      <c r="E211" s="4" t="s">
        <v>8</v>
      </c>
      <c r="F211" s="9" t="s">
        <v>107</v>
      </c>
      <c r="G211" s="6">
        <v>7</v>
      </c>
      <c r="H211" s="10" t="s">
        <v>58</v>
      </c>
      <c r="I211" s="7">
        <v>1</v>
      </c>
      <c r="J211" s="6">
        <v>21.88</v>
      </c>
    </row>
    <row r="212" spans="1:10" x14ac:dyDescent="0.25">
      <c r="A212" s="3">
        <v>42434</v>
      </c>
      <c r="B212" s="4" t="s">
        <v>154</v>
      </c>
      <c r="C212" s="4" t="s">
        <v>471</v>
      </c>
      <c r="D212" s="8" t="s">
        <v>472</v>
      </c>
      <c r="E212" s="4" t="s">
        <v>106</v>
      </c>
      <c r="F212" s="9" t="s">
        <v>36</v>
      </c>
      <c r="G212" s="6">
        <v>6</v>
      </c>
      <c r="H212" s="10" t="s">
        <v>15</v>
      </c>
      <c r="I212" s="7"/>
      <c r="J212" s="6">
        <v>-1</v>
      </c>
    </row>
    <row r="213" spans="1:10" x14ac:dyDescent="0.25">
      <c r="A213" s="3">
        <v>42435</v>
      </c>
      <c r="B213" s="4" t="s">
        <v>0</v>
      </c>
      <c r="C213" s="4" t="s">
        <v>473</v>
      </c>
      <c r="D213" s="8" t="s">
        <v>474</v>
      </c>
      <c r="E213" s="4" t="s">
        <v>43</v>
      </c>
      <c r="F213" s="9" t="s">
        <v>62</v>
      </c>
      <c r="G213" s="6">
        <v>2</v>
      </c>
      <c r="H213" s="10" t="s">
        <v>46</v>
      </c>
      <c r="I213" s="7"/>
      <c r="J213" s="6">
        <v>-5</v>
      </c>
    </row>
    <row r="214" spans="1:10" x14ac:dyDescent="0.25">
      <c r="A214" s="3">
        <v>42435</v>
      </c>
      <c r="B214" s="4" t="s">
        <v>51</v>
      </c>
      <c r="C214" s="4" t="s">
        <v>475</v>
      </c>
      <c r="D214" s="8" t="s">
        <v>476</v>
      </c>
      <c r="E214" s="4" t="s">
        <v>26</v>
      </c>
      <c r="F214" s="9" t="s">
        <v>15</v>
      </c>
      <c r="G214" s="6">
        <v>4</v>
      </c>
      <c r="H214" s="10" t="s">
        <v>80</v>
      </c>
      <c r="I214" s="7"/>
      <c r="J214" s="6">
        <v>-5</v>
      </c>
    </row>
    <row r="215" spans="1:10" x14ac:dyDescent="0.25">
      <c r="A215" s="3">
        <v>42435</v>
      </c>
      <c r="B215" s="4" t="s">
        <v>154</v>
      </c>
      <c r="C215" s="4" t="s">
        <v>477</v>
      </c>
      <c r="D215" s="8" t="s">
        <v>478</v>
      </c>
      <c r="E215" s="4" t="s">
        <v>20</v>
      </c>
      <c r="F215" s="9" t="s">
        <v>62</v>
      </c>
      <c r="G215" s="6">
        <v>2</v>
      </c>
      <c r="H215" s="9" t="s">
        <v>4</v>
      </c>
      <c r="I215" s="7"/>
      <c r="J215" s="6">
        <v>-1</v>
      </c>
    </row>
    <row r="216" spans="1:10" x14ac:dyDescent="0.25">
      <c r="A216" s="3">
        <v>42436</v>
      </c>
      <c r="B216" s="4" t="s">
        <v>103</v>
      </c>
      <c r="C216" s="4" t="s">
        <v>479</v>
      </c>
      <c r="D216" s="4" t="s">
        <v>480</v>
      </c>
      <c r="E216" s="4" t="s">
        <v>56</v>
      </c>
      <c r="F216" s="9" t="s">
        <v>15</v>
      </c>
      <c r="G216" s="6">
        <v>4</v>
      </c>
      <c r="H216" s="9" t="s">
        <v>16</v>
      </c>
      <c r="I216" s="7"/>
      <c r="J216" s="6">
        <v>-5</v>
      </c>
    </row>
    <row r="217" spans="1:10" x14ac:dyDescent="0.25">
      <c r="A217" s="3">
        <v>42436</v>
      </c>
      <c r="B217" s="4" t="s">
        <v>154</v>
      </c>
      <c r="C217" s="4" t="s">
        <v>481</v>
      </c>
      <c r="D217" s="8" t="s">
        <v>482</v>
      </c>
      <c r="E217" s="4" t="s">
        <v>8</v>
      </c>
      <c r="F217" s="9" t="s">
        <v>185</v>
      </c>
      <c r="G217" s="6">
        <v>2.75</v>
      </c>
      <c r="H217" s="9" t="s">
        <v>9</v>
      </c>
      <c r="I217" s="7">
        <v>1</v>
      </c>
      <c r="J217" s="6">
        <f>1*11/4</f>
        <v>2.75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charlotterd</dc:creator>
  <cp:lastModifiedBy>charlotterd</cp:lastModifiedBy>
  <dcterms:created xsi:type="dcterms:W3CDTF">2015-12-10T13:32:38Z</dcterms:created>
  <dcterms:modified xsi:type="dcterms:W3CDTF">2016-03-08T14:54:20Z</dcterms:modified>
</cp:coreProperties>
</file>